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ety\Desktop\INFORMACION FINANCIERA ANUAL 2024 MAGDALENA\"/>
    </mc:Choice>
  </mc:AlternateContent>
  <bookViews>
    <workbookView xWindow="120" yWindow="120" windowWidth="18915" windowHeight="8445" activeTab="6"/>
  </bookViews>
  <sheets>
    <sheet name="Art 1-12 (2)" sheetId="34" r:id="rId1"/>
    <sheet name="Art 13-14" sheetId="32" r:id="rId2"/>
    <sheet name="Art 15-16" sheetId="33" r:id="rId3"/>
    <sheet name="Art. 17" sheetId="23" r:id="rId4"/>
    <sheet name="Art. 18-19" sheetId="27" r:id="rId5"/>
    <sheet name="anexo 1" sheetId="36" r:id="rId6"/>
    <sheet name="ANEXO  II" sheetId="37" r:id="rId7"/>
    <sheet name="ANEXO III" sheetId="38" r:id="rId8"/>
    <sheet name="ANEXO IV" sheetId="39" r:id="rId9"/>
    <sheet name="ANEXO V" sheetId="40" r:id="rId10"/>
    <sheet name="ANEXO VI" sheetId="41" r:id="rId11"/>
  </sheets>
  <definedNames>
    <definedName name="_xlnm.Print_Area" localSheetId="9">'ANEXO V'!$A$5:$R$23</definedName>
    <definedName name="_xlnm.Print_Area" localSheetId="1">'Art 13-14'!$A$1:$O$40</definedName>
    <definedName name="_xlnm.Print_Titles" localSheetId="9">'ANEXO V'!$5:$10</definedName>
  </definedNames>
  <calcPr calcId="152511"/>
</workbook>
</file>

<file path=xl/calcChain.xml><?xml version="1.0" encoding="utf-8"?>
<calcChain xmlns="http://schemas.openxmlformats.org/spreadsheetml/2006/main">
  <c r="P343" i="34" l="1"/>
  <c r="P322" i="34"/>
  <c r="P253" i="34" l="1"/>
  <c r="P252" i="34" s="1"/>
  <c r="P259" i="34"/>
  <c r="U43" i="41" l="1"/>
  <c r="T40" i="23"/>
  <c r="S40" i="23"/>
  <c r="Q37" i="23"/>
  <c r="S37" i="23"/>
  <c r="Q38" i="23"/>
  <c r="S38" i="23"/>
  <c r="Q39" i="23"/>
  <c r="S39" i="23"/>
  <c r="Q40" i="23"/>
  <c r="Q41" i="23"/>
  <c r="S41" i="23"/>
  <c r="R12" i="40" l="1"/>
  <c r="R13" i="40"/>
  <c r="R14" i="40"/>
  <c r="R15" i="40"/>
  <c r="R16" i="40"/>
  <c r="R17" i="40"/>
  <c r="R18" i="40"/>
  <c r="R19" i="40"/>
  <c r="R20" i="40"/>
  <c r="R21" i="40"/>
  <c r="R22" i="40"/>
  <c r="R11" i="40"/>
  <c r="R24" i="40" s="1"/>
  <c r="F34" i="36"/>
  <c r="E26" i="36"/>
  <c r="E18" i="36"/>
  <c r="S34" i="23" l="1"/>
  <c r="X221" i="34"/>
  <c r="Y221" i="34"/>
  <c r="Z221" i="34"/>
  <c r="AA221" i="34"/>
  <c r="AB221" i="34"/>
  <c r="AC221" i="34"/>
  <c r="W221" i="34"/>
  <c r="AD219" i="34"/>
  <c r="P219" i="34" s="1"/>
  <c r="AE219" i="34" s="1"/>
  <c r="Q16" i="23"/>
  <c r="C11" i="23"/>
  <c r="C32" i="23" l="1"/>
  <c r="D32" i="23"/>
  <c r="E32" i="23"/>
  <c r="F32" i="23"/>
  <c r="G32" i="23"/>
  <c r="H32" i="23"/>
  <c r="I32" i="23"/>
  <c r="J32" i="23"/>
  <c r="K32" i="23"/>
  <c r="L32" i="23"/>
  <c r="M32" i="23"/>
  <c r="N32" i="23"/>
  <c r="C36" i="23"/>
  <c r="D36" i="23"/>
  <c r="E36" i="23"/>
  <c r="F36" i="23"/>
  <c r="G36" i="23"/>
  <c r="H36" i="23"/>
  <c r="I36" i="23"/>
  <c r="J36" i="23"/>
  <c r="K36" i="23"/>
  <c r="L36" i="23"/>
  <c r="M36" i="23"/>
  <c r="N36" i="23"/>
  <c r="B36" i="23"/>
  <c r="Q34" i="23"/>
  <c r="O21" i="32" l="1"/>
  <c r="L21" i="32"/>
  <c r="G21" i="32"/>
  <c r="F21" i="32"/>
  <c r="O11" i="32"/>
  <c r="O12" i="32"/>
  <c r="O13" i="32"/>
  <c r="O14" i="32"/>
  <c r="O15" i="32"/>
  <c r="O16" i="32"/>
  <c r="O17" i="32"/>
  <c r="P333" i="34" l="1"/>
  <c r="P334" i="34"/>
  <c r="P335" i="34"/>
  <c r="P336" i="34"/>
  <c r="P337" i="34"/>
  <c r="P338" i="34"/>
  <c r="P339" i="34"/>
  <c r="P340" i="34"/>
  <c r="P341" i="34"/>
  <c r="P342" i="34"/>
  <c r="P332" i="34"/>
  <c r="U14" i="41" l="1"/>
  <c r="G21" i="37"/>
  <c r="F21" i="37"/>
  <c r="E21" i="37"/>
  <c r="D21" i="37"/>
  <c r="G11" i="37"/>
  <c r="F11" i="37"/>
  <c r="E11" i="37"/>
  <c r="D11" i="37"/>
  <c r="F31" i="36"/>
  <c r="F30" i="36"/>
  <c r="F28" i="36"/>
  <c r="F27" i="36"/>
  <c r="F26" i="36"/>
  <c r="H25" i="36"/>
  <c r="G25" i="36"/>
  <c r="E25" i="36"/>
  <c r="F19" i="36"/>
  <c r="F18" i="36"/>
  <c r="F17" i="36"/>
  <c r="F16" i="36"/>
  <c r="F15" i="36"/>
  <c r="H14" i="36"/>
  <c r="G14" i="36"/>
  <c r="E14" i="36"/>
  <c r="AL33" i="41" l="1"/>
  <c r="G31" i="37"/>
  <c r="D31" i="37"/>
  <c r="E31" i="37"/>
  <c r="F31" i="37"/>
  <c r="E36" i="36"/>
  <c r="G36" i="36"/>
  <c r="H36" i="36"/>
  <c r="F14" i="36"/>
  <c r="F25" i="36"/>
  <c r="F36" i="36" l="1"/>
  <c r="P263" i="34"/>
  <c r="P262" i="34" s="1"/>
  <c r="P261" i="34" s="1"/>
  <c r="P257" i="34"/>
  <c r="P255" i="34"/>
  <c r="P249" i="34"/>
  <c r="P248" i="34" s="1"/>
  <c r="P246" i="34"/>
  <c r="P245" i="34" s="1"/>
  <c r="P243" i="34"/>
  <c r="P242" i="34" s="1"/>
  <c r="P233" i="34"/>
  <c r="P251" i="34" l="1"/>
  <c r="P241" i="34"/>
  <c r="AC4" i="32"/>
  <c r="C30" i="23"/>
  <c r="D30" i="23"/>
  <c r="E30" i="23"/>
  <c r="F30" i="23"/>
  <c r="G30" i="23"/>
  <c r="H30" i="23"/>
  <c r="I30" i="23"/>
  <c r="J30" i="23"/>
  <c r="K30" i="23"/>
  <c r="L30" i="23"/>
  <c r="M30" i="23"/>
  <c r="N30" i="23"/>
  <c r="B11" i="23"/>
  <c r="Q11" i="23" s="1"/>
  <c r="C20" i="23"/>
  <c r="D20" i="23"/>
  <c r="E20" i="23"/>
  <c r="F20" i="23"/>
  <c r="G20" i="23"/>
  <c r="H20" i="23"/>
  <c r="I20" i="23"/>
  <c r="J20" i="23"/>
  <c r="K20" i="23"/>
  <c r="L20" i="23"/>
  <c r="M20" i="23"/>
  <c r="N20" i="23"/>
  <c r="D11" i="23"/>
  <c r="E11" i="23"/>
  <c r="F11" i="23"/>
  <c r="G11" i="23"/>
  <c r="H11" i="23"/>
  <c r="I11" i="23"/>
  <c r="J11" i="23"/>
  <c r="K11" i="23"/>
  <c r="L11" i="23"/>
  <c r="M11" i="23"/>
  <c r="N11" i="23"/>
  <c r="C8" i="23"/>
  <c r="D8" i="23"/>
  <c r="E8" i="23"/>
  <c r="F8" i="23"/>
  <c r="G8" i="23"/>
  <c r="H8" i="23"/>
  <c r="I8" i="23"/>
  <c r="J8" i="23"/>
  <c r="K8" i="23"/>
  <c r="L8" i="23"/>
  <c r="M8" i="23"/>
  <c r="N8" i="23"/>
  <c r="S10" i="23"/>
  <c r="S12" i="23"/>
  <c r="S13" i="23"/>
  <c r="S14" i="23"/>
  <c r="S15" i="23"/>
  <c r="S16" i="23"/>
  <c r="S17" i="23"/>
  <c r="S18" i="23"/>
  <c r="S19" i="23"/>
  <c r="S21" i="23"/>
  <c r="S22" i="23"/>
  <c r="S23" i="23"/>
  <c r="S24" i="23"/>
  <c r="S25" i="23"/>
  <c r="S26" i="23"/>
  <c r="S27" i="23"/>
  <c r="S28" i="23"/>
  <c r="S29" i="23"/>
  <c r="S31" i="23"/>
  <c r="S33" i="23"/>
  <c r="S35" i="23"/>
  <c r="S9" i="23"/>
  <c r="Q12" i="23"/>
  <c r="Q13" i="23"/>
  <c r="Q14" i="23"/>
  <c r="Q15" i="23"/>
  <c r="Q17" i="23"/>
  <c r="Q18" i="23"/>
  <c r="Q19" i="23"/>
  <c r="Q21" i="23"/>
  <c r="Q22" i="23"/>
  <c r="Q23" i="23"/>
  <c r="Q24" i="23"/>
  <c r="Q25" i="23"/>
  <c r="Q26" i="23"/>
  <c r="Q27" i="23"/>
  <c r="Q28" i="23"/>
  <c r="Q29" i="23"/>
  <c r="Q31" i="23"/>
  <c r="Q33" i="23"/>
  <c r="Q35" i="23"/>
  <c r="Q36" i="23"/>
  <c r="B32" i="23"/>
  <c r="Q32" i="23" s="1"/>
  <c r="B30" i="23"/>
  <c r="Q30" i="23" s="1"/>
  <c r="B20" i="23"/>
  <c r="Q20" i="23" s="1"/>
  <c r="AB7" i="32"/>
  <c r="AI7" i="32" s="1"/>
  <c r="AB8" i="32"/>
  <c r="AI8" i="32" s="1"/>
  <c r="AB9" i="32"/>
  <c r="AI9" i="32" s="1"/>
  <c r="AB10" i="32"/>
  <c r="AI10" i="32" s="1"/>
  <c r="AB6" i="32"/>
  <c r="AI6" i="32" s="1"/>
  <c r="P265" i="34" l="1"/>
  <c r="M7" i="23"/>
  <c r="S32" i="23"/>
  <c r="S36" i="23"/>
  <c r="I7" i="23"/>
  <c r="E7" i="23"/>
  <c r="S20" i="23"/>
  <c r="K7" i="23"/>
  <c r="H7" i="23"/>
  <c r="G7" i="23"/>
  <c r="C7" i="23"/>
  <c r="S30" i="23"/>
  <c r="N7" i="23"/>
  <c r="J7" i="23"/>
  <c r="F7" i="23"/>
  <c r="L7" i="23"/>
  <c r="D7" i="23"/>
  <c r="S11" i="23"/>
  <c r="Q7" i="23" l="1"/>
  <c r="AD111" i="34"/>
  <c r="AD112" i="34"/>
  <c r="M21" i="32" l="1"/>
  <c r="N21" i="32"/>
  <c r="O7" i="32"/>
  <c r="O8" i="32"/>
  <c r="O9" i="32"/>
  <c r="O10" i="32"/>
  <c r="O6" i="32"/>
  <c r="X225" i="34" l="1"/>
  <c r="Z225" i="34"/>
  <c r="AA225" i="34"/>
  <c r="AB225" i="34"/>
  <c r="AC225" i="34"/>
  <c r="W225" i="34"/>
  <c r="Y225" i="34" l="1"/>
  <c r="AD76" i="34"/>
  <c r="AD77" i="34"/>
  <c r="AD78" i="34"/>
  <c r="AD79" i="34"/>
  <c r="AD80" i="34"/>
  <c r="AD81" i="34"/>
  <c r="AD82" i="34"/>
  <c r="AD83" i="34"/>
  <c r="AD84" i="34"/>
  <c r="AD85" i="34"/>
  <c r="P85" i="34" s="1"/>
  <c r="AE85" i="34" s="1"/>
  <c r="AD86" i="34"/>
  <c r="P86" i="34" s="1"/>
  <c r="AE86" i="34" s="1"/>
  <c r="AD87" i="34"/>
  <c r="AD88" i="34"/>
  <c r="P88" i="34" s="1"/>
  <c r="AD89" i="34"/>
  <c r="AD90" i="34"/>
  <c r="P90" i="34" s="1"/>
  <c r="AD91" i="34"/>
  <c r="AD92" i="34"/>
  <c r="P92" i="34" s="1"/>
  <c r="AD93" i="34"/>
  <c r="AD94" i="34"/>
  <c r="P94" i="34" s="1"/>
  <c r="AD95" i="34"/>
  <c r="AD96" i="34"/>
  <c r="AD97" i="34"/>
  <c r="AD98" i="34"/>
  <c r="AD99" i="34"/>
  <c r="AD100" i="34"/>
  <c r="P100" i="34" s="1"/>
  <c r="AD101" i="34"/>
  <c r="AD102" i="34"/>
  <c r="P102" i="34" s="1"/>
  <c r="AD103" i="34"/>
  <c r="AD104" i="34"/>
  <c r="AD105" i="34"/>
  <c r="P105" i="34" s="1"/>
  <c r="AD106" i="34"/>
  <c r="AD107" i="34"/>
  <c r="P107" i="34" s="1"/>
  <c r="AD108" i="34"/>
  <c r="AD109" i="34"/>
  <c r="P109" i="34" s="1"/>
  <c r="AE109" i="34" s="1"/>
  <c r="AD110" i="34"/>
  <c r="P110" i="34" s="1"/>
  <c r="AE110" i="34" s="1"/>
  <c r="AD113" i="34"/>
  <c r="P113" i="34" s="1"/>
  <c r="AE113" i="34" s="1"/>
  <c r="AD114" i="34"/>
  <c r="P114" i="34" s="1"/>
  <c r="AE114" i="34" s="1"/>
  <c r="AD115" i="34"/>
  <c r="AD116" i="34"/>
  <c r="AD117" i="34"/>
  <c r="P117" i="34" s="1"/>
  <c r="AD118" i="34"/>
  <c r="AD119" i="34"/>
  <c r="P119" i="34" s="1"/>
  <c r="AD120" i="34"/>
  <c r="AD121" i="34"/>
  <c r="P121" i="34" s="1"/>
  <c r="AD122" i="34"/>
  <c r="AD123" i="34"/>
  <c r="P123" i="34" s="1"/>
  <c r="AD124" i="34"/>
  <c r="AD125" i="34"/>
  <c r="AD126" i="34"/>
  <c r="P126" i="34" s="1"/>
  <c r="AD127" i="34"/>
  <c r="AD128" i="34"/>
  <c r="AD129" i="34"/>
  <c r="P129" i="34" s="1"/>
  <c r="AD130" i="34"/>
  <c r="AD131" i="34"/>
  <c r="AD132" i="34"/>
  <c r="AD133" i="34"/>
  <c r="P133" i="34" s="1"/>
  <c r="AE133" i="34" s="1"/>
  <c r="AD134" i="34"/>
  <c r="P134" i="34" s="1"/>
  <c r="AE134" i="34" s="1"/>
  <c r="AD135" i="34"/>
  <c r="AD136" i="34"/>
  <c r="P136" i="34" s="1"/>
  <c r="AD137" i="34"/>
  <c r="AD138" i="34"/>
  <c r="P138" i="34" s="1"/>
  <c r="AD139" i="34"/>
  <c r="AD140" i="34"/>
  <c r="P140" i="34" s="1"/>
  <c r="AD141" i="34"/>
  <c r="AD142" i="34"/>
  <c r="P142" i="34" s="1"/>
  <c r="AD143" i="34"/>
  <c r="AD144" i="34"/>
  <c r="AD145" i="34"/>
  <c r="P145" i="34" s="1"/>
  <c r="AD146" i="34"/>
  <c r="AD147" i="34"/>
  <c r="AD148" i="34"/>
  <c r="P148" i="34" s="1"/>
  <c r="AE148" i="34" s="1"/>
  <c r="AD149" i="34"/>
  <c r="P149" i="34" s="1"/>
  <c r="AE149" i="34" s="1"/>
  <c r="AD150" i="34"/>
  <c r="AD151" i="34"/>
  <c r="P151" i="34" s="1"/>
  <c r="AD152" i="34"/>
  <c r="AD153" i="34"/>
  <c r="P153" i="34" s="1"/>
  <c r="AE153" i="34" s="1"/>
  <c r="AD154" i="34"/>
  <c r="P154" i="34" s="1"/>
  <c r="AE154" i="34" s="1"/>
  <c r="AD155" i="34"/>
  <c r="AD156" i="34"/>
  <c r="AD157" i="34"/>
  <c r="P157" i="34" s="1"/>
  <c r="AD158" i="34"/>
  <c r="AD159" i="34"/>
  <c r="AD160" i="34"/>
  <c r="P160" i="34" s="1"/>
  <c r="AD161" i="34"/>
  <c r="AD162" i="34"/>
  <c r="P162" i="34" s="1"/>
  <c r="AD163" i="34"/>
  <c r="AD164" i="34"/>
  <c r="P164" i="34" s="1"/>
  <c r="AD165" i="34"/>
  <c r="AD166" i="34"/>
  <c r="P166" i="34" s="1"/>
  <c r="AD167" i="34"/>
  <c r="AD168" i="34"/>
  <c r="AD169" i="34"/>
  <c r="AD170" i="34"/>
  <c r="P170" i="34" s="1"/>
  <c r="AD171" i="34"/>
  <c r="AD172" i="34"/>
  <c r="AD173" i="34"/>
  <c r="P173" i="34" s="1"/>
  <c r="AD174" i="34"/>
  <c r="AD175" i="34"/>
  <c r="P175" i="34" s="1"/>
  <c r="AD176" i="34"/>
  <c r="AD177" i="34"/>
  <c r="AD178" i="34"/>
  <c r="P178" i="34" s="1"/>
  <c r="AD179" i="34"/>
  <c r="AD180" i="34"/>
  <c r="P180" i="34" s="1"/>
  <c r="AD181" i="34"/>
  <c r="AD182" i="34"/>
  <c r="AD183" i="34"/>
  <c r="P183" i="34" s="1"/>
  <c r="AE183" i="34" s="1"/>
  <c r="AD184" i="34"/>
  <c r="P184" i="34" s="1"/>
  <c r="AE184" i="34" s="1"/>
  <c r="AD185" i="34"/>
  <c r="AD186" i="34"/>
  <c r="AD187" i="34"/>
  <c r="P187" i="34" s="1"/>
  <c r="AD188" i="34"/>
  <c r="AD189" i="34"/>
  <c r="P189" i="34" s="1"/>
  <c r="AD190" i="34"/>
  <c r="AD191" i="34"/>
  <c r="P191" i="34" s="1"/>
  <c r="AD192" i="34"/>
  <c r="AD193" i="34"/>
  <c r="AD194" i="34"/>
  <c r="P194" i="34" s="1"/>
  <c r="AD195" i="34"/>
  <c r="AD196" i="34"/>
  <c r="AD197" i="34"/>
  <c r="P197" i="34" s="1"/>
  <c r="AE197" i="34" s="1"/>
  <c r="AD198" i="34"/>
  <c r="AD199" i="34"/>
  <c r="AD200" i="34"/>
  <c r="AD201" i="34"/>
  <c r="AD202" i="34"/>
  <c r="P202" i="34" s="1"/>
  <c r="AE202" i="34" s="1"/>
  <c r="AD203" i="34"/>
  <c r="P203" i="34" s="1"/>
  <c r="AE203" i="34" s="1"/>
  <c r="AD204" i="34"/>
  <c r="AD205" i="34"/>
  <c r="P205" i="34" s="1"/>
  <c r="AE205" i="34" s="1"/>
  <c r="AD206" i="34"/>
  <c r="AD207" i="34"/>
  <c r="P207" i="34" s="1"/>
  <c r="AE207" i="34" s="1"/>
  <c r="AD208" i="34"/>
  <c r="AD209" i="34"/>
  <c r="AD210" i="34"/>
  <c r="AD211" i="34"/>
  <c r="P211" i="34" s="1"/>
  <c r="AD212" i="34"/>
  <c r="AD213" i="34"/>
  <c r="P213" i="34" s="1"/>
  <c r="AE213" i="34" s="1"/>
  <c r="AD214" i="34"/>
  <c r="AD215" i="34"/>
  <c r="P215" i="34" s="1"/>
  <c r="AE215" i="34" s="1"/>
  <c r="AD216" i="34"/>
  <c r="AD217" i="34"/>
  <c r="P217" i="34" s="1"/>
  <c r="AE217" i="34" s="1"/>
  <c r="AD218" i="34"/>
  <c r="AD75" i="34"/>
  <c r="AE211" i="34" l="1"/>
  <c r="P321" i="34"/>
  <c r="P210" i="34"/>
  <c r="AE210" i="34" s="1"/>
  <c r="P206" i="34"/>
  <c r="AE206" i="34" s="1"/>
  <c r="P193" i="34"/>
  <c r="AE194" i="34"/>
  <c r="P177" i="34"/>
  <c r="AE177" i="34" s="1"/>
  <c r="AE178" i="34"/>
  <c r="P169" i="34"/>
  <c r="AE169" i="34" s="1"/>
  <c r="AE170" i="34"/>
  <c r="P165" i="34"/>
  <c r="AE165" i="34" s="1"/>
  <c r="AE166" i="34"/>
  <c r="P161" i="34"/>
  <c r="AE161" i="34" s="1"/>
  <c r="AE162" i="34"/>
  <c r="P141" i="34"/>
  <c r="AE141" i="34" s="1"/>
  <c r="AE142" i="34"/>
  <c r="P137" i="34"/>
  <c r="AE137" i="34" s="1"/>
  <c r="AE138" i="34"/>
  <c r="P125" i="34"/>
  <c r="AE126" i="34"/>
  <c r="P99" i="34"/>
  <c r="AE99" i="34" s="1"/>
  <c r="AE100" i="34"/>
  <c r="P91" i="34"/>
  <c r="AE91" i="34" s="1"/>
  <c r="AE92" i="34"/>
  <c r="P87" i="34"/>
  <c r="AE87" i="34" s="1"/>
  <c r="AE88" i="34"/>
  <c r="P188" i="34"/>
  <c r="AE188" i="34" s="1"/>
  <c r="AE189" i="34"/>
  <c r="P172" i="34"/>
  <c r="AE172" i="34" s="1"/>
  <c r="AE173" i="34"/>
  <c r="P156" i="34"/>
  <c r="AE157" i="34"/>
  <c r="P144" i="34"/>
  <c r="AE145" i="34"/>
  <c r="P128" i="34"/>
  <c r="AE129" i="34"/>
  <c r="P120" i="34"/>
  <c r="AE120" i="34" s="1"/>
  <c r="AE121" i="34"/>
  <c r="P116" i="34"/>
  <c r="AE116" i="34" s="1"/>
  <c r="AE117" i="34"/>
  <c r="P106" i="34"/>
  <c r="AE106" i="34" s="1"/>
  <c r="AE107" i="34"/>
  <c r="P212" i="34"/>
  <c r="AE212" i="34" s="1"/>
  <c r="P196" i="34"/>
  <c r="AE196" i="34" s="1"/>
  <c r="P179" i="34"/>
  <c r="AE179" i="34" s="1"/>
  <c r="AE180" i="34"/>
  <c r="P163" i="34"/>
  <c r="AE163" i="34" s="1"/>
  <c r="AE164" i="34"/>
  <c r="P159" i="34"/>
  <c r="AE159" i="34" s="1"/>
  <c r="AE160" i="34"/>
  <c r="P139" i="34"/>
  <c r="AE139" i="34" s="1"/>
  <c r="AE140" i="34"/>
  <c r="P135" i="34"/>
  <c r="AE135" i="34" s="1"/>
  <c r="AE136" i="34"/>
  <c r="P101" i="34"/>
  <c r="AE101" i="34" s="1"/>
  <c r="AE102" i="34"/>
  <c r="P93" i="34"/>
  <c r="AE93" i="34" s="1"/>
  <c r="AE94" i="34"/>
  <c r="P89" i="34"/>
  <c r="AE89" i="34" s="1"/>
  <c r="AE90" i="34"/>
  <c r="P200" i="34"/>
  <c r="AE200" i="34" s="1"/>
  <c r="P190" i="34"/>
  <c r="AE190" i="34" s="1"/>
  <c r="AE191" i="34"/>
  <c r="P186" i="34"/>
  <c r="AE186" i="34" s="1"/>
  <c r="AE187" i="34"/>
  <c r="P174" i="34"/>
  <c r="AE174" i="34" s="1"/>
  <c r="AE175" i="34"/>
  <c r="P150" i="34"/>
  <c r="AE150" i="34" s="1"/>
  <c r="AE151" i="34"/>
  <c r="P122" i="34"/>
  <c r="AE122" i="34" s="1"/>
  <c r="AE123" i="34"/>
  <c r="P118" i="34"/>
  <c r="AE118" i="34" s="1"/>
  <c r="AE119" i="34"/>
  <c r="P104" i="34"/>
  <c r="AE104" i="34" s="1"/>
  <c r="AE105" i="34"/>
  <c r="P216" i="34"/>
  <c r="P168" i="34"/>
  <c r="AD221" i="34"/>
  <c r="P97" i="34"/>
  <c r="P204" i="34"/>
  <c r="AE204" i="34" s="1"/>
  <c r="P218" i="34"/>
  <c r="AE218" i="34" s="1"/>
  <c r="P78" i="34"/>
  <c r="B9" i="23"/>
  <c r="P81" i="34"/>
  <c r="B10" i="23"/>
  <c r="Q10" i="23" s="1"/>
  <c r="P214" i="34"/>
  <c r="AE214" i="34" s="1"/>
  <c r="P152" i="34"/>
  <c r="AE152" i="34" s="1"/>
  <c r="P147" i="34"/>
  <c r="AE147" i="34" s="1"/>
  <c r="P132" i="34"/>
  <c r="P182" i="34"/>
  <c r="P112" i="34"/>
  <c r="P108" i="34"/>
  <c r="P84" i="34"/>
  <c r="P49" i="33"/>
  <c r="P41" i="33"/>
  <c r="P53" i="33" s="1"/>
  <c r="Q27" i="33"/>
  <c r="Q25" i="33"/>
  <c r="Q22" i="33"/>
  <c r="Q19" i="33"/>
  <c r="Q12" i="33"/>
  <c r="Q33" i="33" s="1"/>
  <c r="Q9" i="33"/>
  <c r="P201" i="34"/>
  <c r="AE216" i="34" l="1"/>
  <c r="P323" i="34"/>
  <c r="P115" i="34"/>
  <c r="AE115" i="34" s="1"/>
  <c r="P199" i="34"/>
  <c r="AE199" i="34" s="1"/>
  <c r="P185" i="34"/>
  <c r="AE185" i="34" s="1"/>
  <c r="P111" i="34"/>
  <c r="AE111" i="34" s="1"/>
  <c r="AE112" i="34"/>
  <c r="P80" i="34"/>
  <c r="AE81" i="34"/>
  <c r="P143" i="34"/>
  <c r="AE143" i="34" s="1"/>
  <c r="AE144" i="34"/>
  <c r="P192" i="34"/>
  <c r="P278" i="34" s="1"/>
  <c r="AE193" i="34"/>
  <c r="AE201" i="34"/>
  <c r="P181" i="34"/>
  <c r="AE181" i="34" s="1"/>
  <c r="AE182" i="34"/>
  <c r="P98" i="34"/>
  <c r="AE98" i="34" s="1"/>
  <c r="P96" i="34"/>
  <c r="AE97" i="34"/>
  <c r="P83" i="34"/>
  <c r="AE83" i="34" s="1"/>
  <c r="AE84" i="34"/>
  <c r="P131" i="34"/>
  <c r="AE131" i="34" s="1"/>
  <c r="AE132" i="34"/>
  <c r="P176" i="34"/>
  <c r="AE176" i="34" s="1"/>
  <c r="P77" i="34"/>
  <c r="AE78" i="34"/>
  <c r="P127" i="34"/>
  <c r="AE127" i="34" s="1"/>
  <c r="AE128" i="34"/>
  <c r="P155" i="34"/>
  <c r="AE155" i="34" s="1"/>
  <c r="AE156" i="34"/>
  <c r="P124" i="34"/>
  <c r="AE124" i="34" s="1"/>
  <c r="AE125" i="34"/>
  <c r="P103" i="34"/>
  <c r="AE103" i="34" s="1"/>
  <c r="AE108" i="34"/>
  <c r="P171" i="34"/>
  <c r="AE171" i="34" s="1"/>
  <c r="P167" i="34"/>
  <c r="AE168" i="34"/>
  <c r="P209" i="34"/>
  <c r="Q9" i="23"/>
  <c r="B8" i="23"/>
  <c r="B7" i="23" s="1"/>
  <c r="T7" i="23" s="1"/>
  <c r="P146" i="34"/>
  <c r="AE146" i="34" s="1"/>
  <c r="P198" i="34" l="1"/>
  <c r="AE198" i="34" s="1"/>
  <c r="P95" i="34"/>
  <c r="AE95" i="34" s="1"/>
  <c r="AE96" i="34"/>
  <c r="P76" i="34"/>
  <c r="AE77" i="34"/>
  <c r="P30" i="23"/>
  <c r="AE192" i="34"/>
  <c r="P79" i="34"/>
  <c r="AE79" i="34" s="1"/>
  <c r="AE80" i="34"/>
  <c r="P208" i="34"/>
  <c r="AE209" i="34"/>
  <c r="AE167" i="34"/>
  <c r="P158" i="34"/>
  <c r="AE158" i="34" s="1"/>
  <c r="AE208" i="34" l="1"/>
  <c r="P281" i="34"/>
  <c r="P195" i="34"/>
  <c r="P32" i="23" s="1"/>
  <c r="P130" i="34"/>
  <c r="P277" i="34" s="1"/>
  <c r="P82" i="34"/>
  <c r="P276" i="34" s="1"/>
  <c r="AE76" i="34"/>
  <c r="P75" i="34"/>
  <c r="P275" i="34" s="1"/>
  <c r="AE130" i="34" l="1"/>
  <c r="AE195" i="34"/>
  <c r="P280" i="34"/>
  <c r="P279" i="34" s="1"/>
  <c r="P274" i="34"/>
  <c r="P282" i="34" s="1"/>
  <c r="P20" i="23"/>
  <c r="P11" i="23"/>
  <c r="AE82" i="34"/>
  <c r="P220" i="34"/>
  <c r="AE223" i="34" s="1"/>
  <c r="P8" i="23"/>
  <c r="AE75" i="34"/>
</calcChain>
</file>

<file path=xl/sharedStrings.xml><?xml version="1.0" encoding="utf-8"?>
<sst xmlns="http://schemas.openxmlformats.org/spreadsheetml/2006/main" count="1070" uniqueCount="621">
  <si>
    <t>Capítulo I</t>
  </si>
  <si>
    <t>De las Disposiciones Generales</t>
  </si>
  <si>
    <t>Prioridades de Gasto</t>
  </si>
  <si>
    <t>De</t>
  </si>
  <si>
    <t>Hasta</t>
  </si>
  <si>
    <t>Remuneraciones</t>
  </si>
  <si>
    <t>Plaza/Puesto</t>
  </si>
  <si>
    <t>Analítico de Plazas</t>
  </si>
  <si>
    <t>Programa</t>
  </si>
  <si>
    <t>Presidencia Municipal</t>
  </si>
  <si>
    <t>Tesorería Municipal</t>
  </si>
  <si>
    <t>Clasificación Administrativa</t>
  </si>
  <si>
    <t>Importe</t>
  </si>
  <si>
    <t>Total</t>
  </si>
  <si>
    <t>1.7.1</t>
  </si>
  <si>
    <t>Policía</t>
  </si>
  <si>
    <t>Otros Servicios Generales</t>
  </si>
  <si>
    <t>Clasificación Programática</t>
  </si>
  <si>
    <t>Subsidios: Sector Social y Privado o Entidades Federativas y Municipios</t>
  </si>
  <si>
    <t>S</t>
  </si>
  <si>
    <t>U</t>
  </si>
  <si>
    <t>Desempeño de las Funciones</t>
  </si>
  <si>
    <t>E</t>
  </si>
  <si>
    <t>P</t>
  </si>
  <si>
    <t>F</t>
  </si>
  <si>
    <t>G</t>
  </si>
  <si>
    <t>M</t>
  </si>
  <si>
    <t>O</t>
  </si>
  <si>
    <t>Compromisos</t>
  </si>
  <si>
    <t>N</t>
  </si>
  <si>
    <t>Obligaciones</t>
  </si>
  <si>
    <t>J</t>
  </si>
  <si>
    <t>Programas de Gasto Federalizado (Gobierno Federal)</t>
  </si>
  <si>
    <t>I</t>
  </si>
  <si>
    <t>Clave</t>
  </si>
  <si>
    <t>Subprograma</t>
  </si>
  <si>
    <t>Sujetos a Reglas de Operación</t>
  </si>
  <si>
    <t>Otros Subsidios</t>
  </si>
  <si>
    <t>Prestación de Servicios Públicos</t>
  </si>
  <si>
    <t>Planeación, seguimiento y evaluación de políticas públicas</t>
  </si>
  <si>
    <t>Promoción y fomento</t>
  </si>
  <si>
    <t>Regulación y supervisión</t>
  </si>
  <si>
    <t>Administrativos y de apoyo</t>
  </si>
  <si>
    <t>Apoyo al proceso presupuestario y para mejorar la eficiencia institucional</t>
  </si>
  <si>
    <t>Apoyo a la función pública y al mejoramiento de la gestión</t>
  </si>
  <si>
    <t>Desastres naturales</t>
  </si>
  <si>
    <t>Pensiones y jubilaciones</t>
  </si>
  <si>
    <t>Gasto Federalizado</t>
  </si>
  <si>
    <t>Servicios Generales</t>
  </si>
  <si>
    <t>Bienes Muebles, Inmuebles e Intangibles</t>
  </si>
  <si>
    <t>1 Gasto Corriente</t>
  </si>
  <si>
    <t xml:space="preserve">Servicios Personales </t>
  </si>
  <si>
    <t xml:space="preserve">Materiales y Suministros </t>
  </si>
  <si>
    <t xml:space="preserve">Transferencias, Asignaciones, Subsidios y otras Ayudas </t>
  </si>
  <si>
    <t>2 Gasto de Capital</t>
  </si>
  <si>
    <t>Inversión Pública</t>
  </si>
  <si>
    <t xml:space="preserve">Adscripción                </t>
  </si>
  <si>
    <t xml:space="preserve">Plaza/ Puesto                 </t>
  </si>
  <si>
    <t>Percepciones Extraordinarias</t>
  </si>
  <si>
    <t>Partida Especifica</t>
  </si>
  <si>
    <t>Creación de Plazas</t>
  </si>
  <si>
    <t>Adscripción</t>
  </si>
  <si>
    <t>Otras medidas de cáracter economico y laboral</t>
  </si>
  <si>
    <t>Anual</t>
  </si>
  <si>
    <t>Enero</t>
  </si>
  <si>
    <t>Febrero</t>
  </si>
  <si>
    <t>Marzo</t>
  </si>
  <si>
    <t>Abril</t>
  </si>
  <si>
    <t>Mayo</t>
  </si>
  <si>
    <t>Junio</t>
  </si>
  <si>
    <t>Julio</t>
  </si>
  <si>
    <t>Agosto</t>
  </si>
  <si>
    <t>Septiembre</t>
  </si>
  <si>
    <t>Octubre</t>
  </si>
  <si>
    <t>Noviembre</t>
  </si>
  <si>
    <t>Diciembre</t>
  </si>
  <si>
    <t>Así mismo, deberá observar las obligaciones que en materia de transparencia y rendición de cuentas establecen las leyes respectivas.</t>
  </si>
  <si>
    <t>Transitorios</t>
  </si>
  <si>
    <r>
      <t xml:space="preserve">Segundo.  </t>
    </r>
    <r>
      <rPr>
        <sz val="12"/>
        <color theme="1"/>
        <rFont val="Arial"/>
        <family val="2"/>
      </rPr>
      <t xml:space="preserve">Aprobado en sesión de Cabildo de fecha __________________.  </t>
    </r>
  </si>
  <si>
    <t>Clasificación por Tipo de Gasto</t>
  </si>
  <si>
    <t>Capítulo II</t>
  </si>
  <si>
    <t>Financiamientos Externos</t>
  </si>
  <si>
    <t>Ingresos Propios</t>
  </si>
  <si>
    <t>Recursos Federales</t>
  </si>
  <si>
    <t>Recursos Estatales</t>
  </si>
  <si>
    <t>Etiquetado</t>
  </si>
  <si>
    <t>Otros Recursos de Transferencias Federales Etiquetadas</t>
  </si>
  <si>
    <t>No Etiquetado</t>
  </si>
  <si>
    <t>Recursos Fiscales</t>
  </si>
  <si>
    <t>Financiamientos Internos</t>
  </si>
  <si>
    <t>Otros Recursos de Libre Disposición</t>
  </si>
  <si>
    <t xml:space="preserve">De conformidad con lo establecido en el Acuerdo por el que se emite el Clasificador por Fuente de Financiamiento. </t>
  </si>
  <si>
    <t>De conformidad con lo establecido en el artículo 10, fracción II, inciso a), de la Ley de Disciplina Financiera de las Entidades Federativas y los Municipios.</t>
  </si>
  <si>
    <t>De conformidad con lo establecido en el artículo 18 de la Ley de Disciplina Financiera de las Entidades Federativas y los Municipios.</t>
  </si>
  <si>
    <t>De conformidad con lo establecido en el artículo 10, fracción II, inciso b), de la Ley de Disciplina Financiera de las Entidades Federativas y los Municipios.</t>
  </si>
  <si>
    <t>De conformidad con lo establecido en el artículo 66, párrafo II de la Ley General de Contabilidad Gubernamental y la Norma para establecer la estructura del Calendario del presupuesto de egresos base mensual.</t>
  </si>
  <si>
    <t xml:space="preserve">Servicios personales </t>
  </si>
  <si>
    <t xml:space="preserve">Remuneraciones al personal de carácter permanente </t>
  </si>
  <si>
    <t xml:space="preserve">Remuneraciones al personal de carácter transitorio </t>
  </si>
  <si>
    <t xml:space="preserve">Materiales y suministros </t>
  </si>
  <si>
    <t xml:space="preserve">Materiales de administración, emisión de documentos y artículos oficiales </t>
  </si>
  <si>
    <t xml:space="preserve">Alimentos y utensilios </t>
  </si>
  <si>
    <t xml:space="preserve">Servicios generales </t>
  </si>
  <si>
    <t xml:space="preserve">Servicios básicos </t>
  </si>
  <si>
    <t xml:space="preserve">Servicios de arrendamiento </t>
  </si>
  <si>
    <t xml:space="preserve">Transferencias, asignaciones, subsidios y otras ayudas </t>
  </si>
  <si>
    <t xml:space="preserve">Ayudas sociales </t>
  </si>
  <si>
    <t xml:space="preserve">Bienes muebles, inmuebles e intangibles </t>
  </si>
  <si>
    <t xml:space="preserve">Inversión pública </t>
  </si>
  <si>
    <t xml:space="preserve">Proyectos de Inversión </t>
  </si>
  <si>
    <t>k</t>
  </si>
  <si>
    <t>Programas y Proyectos</t>
  </si>
  <si>
    <t>Presupuesto aprobado</t>
  </si>
  <si>
    <t>Total Plazas</t>
  </si>
  <si>
    <t>Erogaciones al Gasto en Servicios Personales</t>
  </si>
  <si>
    <t>Honorarios</t>
  </si>
  <si>
    <t>Equipos menores de oficina</t>
  </si>
  <si>
    <t>Material estadístico</t>
  </si>
  <si>
    <t>Material impreso y suscripciones</t>
  </si>
  <si>
    <t>Material, artículos y enseres para el aseo, limpieza e higiene</t>
  </si>
  <si>
    <t>MATERIALES Y ARTÍCULOS DE CONSTRUCCIÓN Y DE REPARACIÓN</t>
  </si>
  <si>
    <t>Material para instalaciones eléctricas</t>
  </si>
  <si>
    <t>Productos de pintura y recubrimientos</t>
  </si>
  <si>
    <t>Fertilizantes</t>
  </si>
  <si>
    <t>Materiales, accesorios y suministros médicos de uso humano</t>
  </si>
  <si>
    <t>Materiales, accesorios y suministros médicos de uso veterinario</t>
  </si>
  <si>
    <t>Combustibles</t>
  </si>
  <si>
    <t>Lubricantes y aditivos</t>
  </si>
  <si>
    <t>Uniformes y accesorios</t>
  </si>
  <si>
    <t>Prendas de protección personal</t>
  </si>
  <si>
    <t>Telas, acabados, recubrimientos y otros</t>
  </si>
  <si>
    <t>Agua envasada para consumo</t>
  </si>
  <si>
    <t>Servicio de telefonía convencional</t>
  </si>
  <si>
    <t>Recargas de tiempo aire</t>
  </si>
  <si>
    <t>Arrendamiento de mesas, sillas, utensilios de cocina, mantelería, lonas, carpas y similares.</t>
  </si>
  <si>
    <t>Servicios de diseño y arquitectura</t>
  </si>
  <si>
    <t>Fotocopiado, digitalización, engargolado, enmicado, encuadernación y otros afines</t>
  </si>
  <si>
    <t>Comisiones y situaciones bancarias</t>
  </si>
  <si>
    <t>Instalación, reparación y mantenimiento de mobiliario y equipo de administración, educacional y recreativo.</t>
  </si>
  <si>
    <t>Viáticos nacionales</t>
  </si>
  <si>
    <t>Actos y ceremonias conmemorativas</t>
  </si>
  <si>
    <t>Actos de orden social y cultural</t>
  </si>
  <si>
    <t>Impuesto sobre nóminas y otros que se deriven de una relación laboral</t>
  </si>
  <si>
    <t>Otros servicios  generales</t>
  </si>
  <si>
    <t>Ayudas sociales a instituciones de enseñanza</t>
  </si>
  <si>
    <t>Bicicletas, motocicletas a dos ruedas</t>
  </si>
  <si>
    <r>
      <t xml:space="preserve">XXIV.       </t>
    </r>
    <r>
      <rPr>
        <sz val="12"/>
        <color theme="1"/>
        <rFont val="Arial"/>
        <family val="2"/>
      </rPr>
      <t>Para efectos del pago de viáticos solo aplicará al personal adscrito al Municipio, por lo cual deberá apegarse al tabulador de viáticos autorizado;</t>
    </r>
  </si>
  <si>
    <t>Del Presupuesto de Egresos</t>
  </si>
  <si>
    <t>Clasificador por Objeto del Gasto</t>
  </si>
  <si>
    <t>Capítulo</t>
  </si>
  <si>
    <t>SERVICIOS PERSONALES</t>
  </si>
  <si>
    <t>REMUNERACIONES AL PERSONAL DE CARÁCTER PERMANENTE</t>
  </si>
  <si>
    <t>Dietas</t>
  </si>
  <si>
    <t>Dietas de Presidentes, Síndicos y Regidores</t>
  </si>
  <si>
    <t>REMUNERACIONES AL PERSONAL DE CARÁCTER TRANSITORIO</t>
  </si>
  <si>
    <t>Honorarios asimilables a salarios</t>
  </si>
  <si>
    <t>MATERIALES Y SUMINISTROS</t>
  </si>
  <si>
    <t>MATERIALES DE ADMINISTRACIÓN, EMISIÓN DE DOCUMENTOS Y ARTÍCULOS OFICIALES</t>
  </si>
  <si>
    <t>Materiales, útiles y equipos menores de oficina</t>
  </si>
  <si>
    <t>Material para oficina</t>
  </si>
  <si>
    <t>Materiales y útiles de impresión y reproducción</t>
  </si>
  <si>
    <t>Material estadístico y geográfico</t>
  </si>
  <si>
    <t>Material impreso e información digital</t>
  </si>
  <si>
    <t>Material de limpieza</t>
  </si>
  <si>
    <t>ALIMENTOS Y UTENSILIOS</t>
  </si>
  <si>
    <t>Productos alimenticios para personas</t>
  </si>
  <si>
    <t>Productos alimenticios, servicio de comedor y víveres</t>
  </si>
  <si>
    <t>Material eléctrico y electrónico</t>
  </si>
  <si>
    <t>Otros materiales y artículos de construcción y reparación</t>
  </si>
  <si>
    <t>PRODUCTOS QUÍMICOS, FARMACÉUTICOS Y DE LABORATORIO</t>
  </si>
  <si>
    <t>Productos químicos básicos</t>
  </si>
  <si>
    <t>Fertilizantes, pesticidas y otros agroquímicos</t>
  </si>
  <si>
    <t>Materiales, accesorios y suministros médicos</t>
  </si>
  <si>
    <t>COMBUSTIBLES, LUBRICANTES Y ADITIVOS</t>
  </si>
  <si>
    <t>Combustibles, lubricantes y aditivos</t>
  </si>
  <si>
    <t>VESTUARIO, BLANCOS, PRENDAS DE PROTECCIÓN Y ARTÍCULOS DEPORTIVOS</t>
  </si>
  <si>
    <t>Vestuario y uniformes</t>
  </si>
  <si>
    <t>Prendas de seguridad y protección personal</t>
  </si>
  <si>
    <t>Artículos deportivos</t>
  </si>
  <si>
    <t>Productos textiles</t>
  </si>
  <si>
    <t>MATERIALES Y SUMINISTROS PARA SEGURIDAD</t>
  </si>
  <si>
    <t>Materiales de seguridad publica</t>
  </si>
  <si>
    <t>HERRAMIENTAS, REFACCIONES Y ACCESORIOS MENORES</t>
  </si>
  <si>
    <t>Herramientas menores</t>
  </si>
  <si>
    <t>Herramientas auxiliares de trabajo menores</t>
  </si>
  <si>
    <t>SERVICIOS GENERALES</t>
  </si>
  <si>
    <t>SERVICIOS BÁSICOS</t>
  </si>
  <si>
    <t>Energía eléctrica</t>
  </si>
  <si>
    <t>Consumo de energía eléctrica</t>
  </si>
  <si>
    <t>Servicio de alumbrado publico</t>
  </si>
  <si>
    <t>Agua</t>
  </si>
  <si>
    <t>Telefonía tradicional</t>
  </si>
  <si>
    <t>Telefonía celular</t>
  </si>
  <si>
    <t>Servicios de acceso de internet, redes y procesamiento de información</t>
  </si>
  <si>
    <t>Servicios de internet, hospedaje y diseño de paginas</t>
  </si>
  <si>
    <t>SERVICIOS DE ARRENDAMIENTO</t>
  </si>
  <si>
    <t>Otros arrendamientos</t>
  </si>
  <si>
    <t>SERVICIOS PROFESIONALES, CIENTÍFICOS, TÉCNICOS Y OTROS SERVICIOS</t>
  </si>
  <si>
    <t>Servicios legales, de contabilidad, auditoria y relacionados</t>
  </si>
  <si>
    <t>Servicios profesionales de trámites legales, notariales,</t>
  </si>
  <si>
    <t>Servicios de contabilidad, auditoria, asesoría  contable y fiscal</t>
  </si>
  <si>
    <t>Servicios de diseño, arquitectura, ingeniería y actividades relacionadas</t>
  </si>
  <si>
    <t>Servicios de apoyo administrativo, traducción, fotocopiado e impresión</t>
  </si>
  <si>
    <t>Servicios de elaboración e impresión de documentos oficiales, reproducción de material informativo, libros, folletos y revistas</t>
  </si>
  <si>
    <t>SERVICIOS FINANCIEROS, BANCARIOS Y COMERCIALES</t>
  </si>
  <si>
    <t>Servicios financieros y bancarios</t>
  </si>
  <si>
    <t>SERVICIOS DE INSTALACIÓN, REPARACIÓN, MANTENIMIENTO Y CONSERVACIÓN</t>
  </si>
  <si>
    <t>Conservación y mantenimiento menor de inmuebles</t>
  </si>
  <si>
    <t>Instalación, reparación y mantenimiento de mobiliario y equipo de administración, educacional y recreativo</t>
  </si>
  <si>
    <t>Instalación, reparación y mantenimiento de equipo de cómputo y tecnologías de la información</t>
  </si>
  <si>
    <t>Instalación, reparación y mantenimiento de equipo de cómputo y de tecnologías de la información</t>
  </si>
  <si>
    <t>Reparación y mantenimiento de equipo de transporte</t>
  </si>
  <si>
    <t>Instalación, reparación y mantenimiento de maquinaria, otros equipos y herramienta</t>
  </si>
  <si>
    <t>Instalación, reparación y mantenimiento de maquinaria, otros equipos y herramientas</t>
  </si>
  <si>
    <t>Servicios de jardinería y fumigación</t>
  </si>
  <si>
    <t>SERVICIOS DE COMUNICACIÓN SOCIAL Y PUBLICIDAD</t>
  </si>
  <si>
    <t>Difusión por radio, televisión y otros medios de mensajes sobre programas y actividades gubernamentales</t>
  </si>
  <si>
    <t>Servicios de revelado de fotografías</t>
  </si>
  <si>
    <t>SERVICIOS DE TRASLADO Y VIÁTICOS</t>
  </si>
  <si>
    <t>Pasajes terrestres</t>
  </si>
  <si>
    <t>Viáticos en el país</t>
  </si>
  <si>
    <t>SERVICIOS OFICIALES</t>
  </si>
  <si>
    <t>Gastos de orden social y cultural</t>
  </si>
  <si>
    <t>OTROS SERVICIOS GENERALES</t>
  </si>
  <si>
    <t>Impuestos y derechos</t>
  </si>
  <si>
    <t>Otros servicios generales</t>
  </si>
  <si>
    <t>TRANSFERENCIAS, ASIGNACIONES, SUBSIDIOS Y OTRAS AYUDAS</t>
  </si>
  <si>
    <t>AYUDAS SOCIALES</t>
  </si>
  <si>
    <t>Equipo de cómputo y de tecnologías de la información</t>
  </si>
  <si>
    <t>VEHÍCULOS Y EQUIPO DE TRANSPORTE</t>
  </si>
  <si>
    <t>Vehículos y equipo terrestre</t>
  </si>
  <si>
    <t>Vehículos y equipo de pasajeros</t>
  </si>
  <si>
    <t>Otros equipos de transporte</t>
  </si>
  <si>
    <t>Triciclos, trimotos, cuatrimotos, carretas de tiro, entre otros</t>
  </si>
  <si>
    <t>Equipo de comunicación y telecomunicación</t>
  </si>
  <si>
    <t>Equipos de comunicación</t>
  </si>
  <si>
    <t>Herramientas y maquinas, herramienta</t>
  </si>
  <si>
    <t>INVERSION PÚBLICA</t>
  </si>
  <si>
    <t>OBRA PÚBLICA EN BIENES DE DOMINIO PÚBLICO</t>
  </si>
  <si>
    <t>Edificación habitacional</t>
  </si>
  <si>
    <t>Construcción de edificios habitacionales, dominio publico</t>
  </si>
  <si>
    <t>Edificación no habitacional</t>
  </si>
  <si>
    <t>Construcción  de edificios no habitacionales, dominio publico</t>
  </si>
  <si>
    <t>Construcción de obras para el abastecimiento de agua, petróleo, gas, electricidad y telecomunicaciones</t>
  </si>
  <si>
    <t>Obras para el abastecimiento de agua potable, dominio publico</t>
  </si>
  <si>
    <t>División de terrenos y construcción de obras de urbanización</t>
  </si>
  <si>
    <t>Obras integrales para la dotación de servicios, dominio publico</t>
  </si>
  <si>
    <t>Construcción de vías de comunicación</t>
  </si>
  <si>
    <t>Construcción de vías de comunicación, caminos de terracería, dominio publico</t>
  </si>
  <si>
    <t>De conformidad con lo dispuesto en el artículo 61 de la Ley General de Contabilidad Gubernamental y la Norma para armonizar la presentación de la información adicional del Proyecto del Presupuesto de Egresos.</t>
  </si>
  <si>
    <t>De conformidad con lo establecido en el artículo 61 fracción II, inciso c) de la Ley General de Contabilidad Gubernamental, Título Quinto, Capítulo I de la Ley Orgánica Municipal del Estado de Oaxaca y la Norma para armonizar la presentación de la información adicional del Proyecto del Presupuesto de Egresos.</t>
  </si>
  <si>
    <t>Clasificador Funcional del Gasto</t>
  </si>
  <si>
    <t>1 GOBIERNO</t>
  </si>
  <si>
    <t>1.3.</t>
  </si>
  <si>
    <t>COORDINACIÓN DE LA POLÍTICA DE GOBIERNO</t>
  </si>
  <si>
    <t>1.3.5</t>
  </si>
  <si>
    <t>Asuntos Jurídicos</t>
  </si>
  <si>
    <t>1.3.5.1</t>
  </si>
  <si>
    <t>Asesoría y asistencia jurídica</t>
  </si>
  <si>
    <t>Otros</t>
  </si>
  <si>
    <t>1.7.</t>
  </si>
  <si>
    <t>ASUNTOS DE ORDEN PÚBLICO Y DE SEGURIDAD INTERIOR</t>
  </si>
  <si>
    <t>1.7.1.1</t>
  </si>
  <si>
    <t>Administración de asuntos y servicios policiacos</t>
  </si>
  <si>
    <t>1.8.</t>
  </si>
  <si>
    <t>1.8.5</t>
  </si>
  <si>
    <t>1.8.5.1</t>
  </si>
  <si>
    <t>2 DESARROLLO SOCIAL</t>
  </si>
  <si>
    <t>2.2.</t>
  </si>
  <si>
    <t>VIVIENDA Y SERVICIOS A LA COMUNIDAD</t>
  </si>
  <si>
    <t>2.2.1</t>
  </si>
  <si>
    <t>2.2.1.1</t>
  </si>
  <si>
    <t>2.2.3</t>
  </si>
  <si>
    <t>Abastecimiento de Agua</t>
  </si>
  <si>
    <t>2.2.3.1</t>
  </si>
  <si>
    <t>Construcción, Ampliación y Mantenimiento del Sistema de Agua Potable</t>
  </si>
  <si>
    <t>2.2.5</t>
  </si>
  <si>
    <t>Vivienda</t>
  </si>
  <si>
    <t>2.2.5.1</t>
  </si>
  <si>
    <t>Financiamiento para la construcción, adquisición y mejoramiento de la vivienda.</t>
  </si>
  <si>
    <t>2.4.</t>
  </si>
  <si>
    <t>RECREACION, CULTURA Y OTRAS MANIFESTACIONES SOCIALES</t>
  </si>
  <si>
    <t>2.6.</t>
  </si>
  <si>
    <t>PROTECCION SOCIAL</t>
  </si>
  <si>
    <t>2.6.8</t>
  </si>
  <si>
    <t>Otros Grupos Vulnerables</t>
  </si>
  <si>
    <t>2.6.8.2</t>
  </si>
  <si>
    <t>Servicios comunitarios</t>
  </si>
  <si>
    <t>De conformidad con lo establecido en el artículo 61 fracción II, inciso c) de la Ley General de Contabilidad Gubernamental y la Norma para armonizar la presentación de la información adicional del Proyecto del Presupuesto de Egresos.</t>
  </si>
  <si>
    <t>De conformidad con lo establecido en el artículo 61 fracción II, inciso a) de la Ley General de Contabilidad Gubernamental y la Norma para armonizar la presentación de la información adicional del proyecto del Presupuesto de Egresos.</t>
  </si>
  <si>
    <t>De conformidad con lo establecido en el artículo 61 fracción II, inciso b) de la Ley General de Contabilidad Gubernamental.</t>
  </si>
  <si>
    <t>Plaza/puesto</t>
  </si>
  <si>
    <t>Número de plazas</t>
  </si>
  <si>
    <t>De conformidad con lo establecido en el artículo 61 fracción II, inciso a) de la Ley General de Contabilidad Gubernamental y la Norma para armonizar la presentación de la información adicional del Proyecto del Presupuesto de Egresos.</t>
  </si>
  <si>
    <t>L</t>
  </si>
  <si>
    <t>Obligaciones de cumplimiento de resolución jurisdiccional</t>
  </si>
  <si>
    <t>Costo financiero, deuda o apoyos a deudores y ahorradores de la banca</t>
  </si>
  <si>
    <t>D</t>
  </si>
  <si>
    <t>Adeudos de ejercicios fiscales anteriores</t>
  </si>
  <si>
    <t>H</t>
  </si>
  <si>
    <r>
      <t xml:space="preserve">Percepciones Ordinarias </t>
    </r>
    <r>
      <rPr>
        <sz val="12"/>
        <rFont val="Arial"/>
        <family val="2"/>
      </rPr>
      <t xml:space="preserve"> </t>
    </r>
  </si>
  <si>
    <t>IMPORTE</t>
  </si>
  <si>
    <t>Tipo de Contrato</t>
  </si>
  <si>
    <t>R</t>
  </si>
  <si>
    <t>Específicos</t>
  </si>
  <si>
    <t>De conformidad con lo establecido en el artículo 61, fracción II, inciso c), de la Ley General de Contabilidad Gubernamental y el Acuerdo por el que se emite la Clasificación Programática.</t>
  </si>
  <si>
    <t>Clasificación por Fuentes de Financiamiento</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</si>
  <si>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</si>
  <si>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</si>
  <si>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</si>
  <si>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</si>
  <si>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</si>
  <si>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</si>
  <si>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Profesionales, Científicos, Técnicos y Otros Servicios</t>
  </si>
  <si>
    <t>Servicios Financieros, Bancarios y Comerciales</t>
  </si>
  <si>
    <t>Servicios de Instalación, Reparación, Mantenimiento y Conservación</t>
  </si>
  <si>
    <t>Servicios de Comunicación Social y Publicidad</t>
  </si>
  <si>
    <t xml:space="preserve">Servicios de Traslado y Viáticos </t>
  </si>
  <si>
    <t>Servicios Oficiales</t>
  </si>
  <si>
    <t>Vehículos y Equipo de Transporte</t>
  </si>
  <si>
    <t>Maquinaria, Otros Equipos y Herramientas</t>
  </si>
  <si>
    <r>
      <rPr>
        <b/>
        <sz val="12"/>
        <color theme="1"/>
        <rFont val="Arial"/>
        <family val="2"/>
      </rPr>
      <t>I. Balance presupuestario:</t>
    </r>
    <r>
      <rPr>
        <sz val="12"/>
        <color theme="1"/>
        <rFont val="Arial"/>
        <family val="2"/>
      </rPr>
      <t xml:space="preserve"> La diferencia entre los Ingresos totales incluidos en la Ley de Ingresos, y los Gastos totales considerados en el Presupuesto de Egresos, con excepción de la amortización de la deuda;</t>
    </r>
  </si>
  <si>
    <r>
      <rPr>
        <b/>
        <sz val="12"/>
        <color theme="1"/>
        <rFont val="Arial"/>
        <family val="2"/>
      </rPr>
      <t>III. Deuda contingente:</t>
    </r>
    <r>
      <rPr>
        <sz val="12"/>
        <color theme="1"/>
        <rFont val="Arial"/>
        <family val="2"/>
      </rPr>
      <t xml:space="preserve"> Cualquier Financiamiento sin fuente o garantía de pago definida, que sea asumida de manera solidaria o subsidiaria por el Gobierno Estatal con sus Municipios, organismos descentralizados y empresas de participación estatal mayoritaria y fideicomisos, locales o municipales y, por los propios Municipios con sus respectivos organismos descentralizados y empresas de participación municipal mayoritaria;</t>
    </r>
  </si>
  <si>
    <r>
      <rPr>
        <b/>
        <sz val="12"/>
        <color theme="1"/>
        <rFont val="Arial"/>
        <family val="2"/>
      </rPr>
      <t>II. Balance presupuestario de recursos disponibles:</t>
    </r>
    <r>
      <rPr>
        <sz val="12"/>
        <color theme="1"/>
        <rFont val="Arial"/>
        <family val="2"/>
      </rPr>
      <t xml:space="preserve"> La diferencia entre los ingresos de libre disposición incluidos en la Ley de Ingresos, más el Financiamiento Neto y los Gastos no etiquetado considerados en el Presupuesto de Egresos, con excepción de la amortización de la deuda;</t>
    </r>
  </si>
  <si>
    <r>
      <rPr>
        <b/>
        <sz val="12"/>
        <color theme="1"/>
        <rFont val="Arial"/>
        <family val="2"/>
      </rPr>
      <t>IV. Financiamiento:</t>
    </r>
    <r>
      <rPr>
        <sz val="12"/>
        <color theme="1"/>
        <rFont val="Arial"/>
        <family val="2"/>
      </rPr>
      <t xml:space="preserve"> Toda operación constituida de un pasivo, directo o contingente, de corto, mediano o largo plazo, a cargo de los Entes Públicos, derivada de un crédito, empréstito o préstamo, incluyendo arrendamientos y factorajes financieros o cadenas productivas, independientemente de la forma mediante la que se instrumente;</t>
    </r>
  </si>
  <si>
    <r>
      <rPr>
        <b/>
        <sz val="12"/>
        <color theme="1"/>
        <rFont val="Arial"/>
        <family val="2"/>
      </rPr>
      <t>V. Financiamiento Neto:</t>
    </r>
    <r>
      <rPr>
        <sz val="12"/>
        <color theme="1"/>
        <rFont val="Arial"/>
        <family val="2"/>
      </rPr>
      <t xml:space="preserve"> La suma de las disposiciones realizadas de un Financiamiento, y las Disponibilidades, menos las amortizaciones efectuadas de la Deuda Pública;</t>
    </r>
  </si>
  <si>
    <r>
      <rPr>
        <b/>
        <sz val="12"/>
        <color theme="1"/>
        <rFont val="Arial"/>
        <family val="2"/>
      </rPr>
      <t>VI. Gasto corriente:</t>
    </r>
    <r>
      <rPr>
        <sz val="12"/>
        <color theme="1"/>
        <rFont val="Arial"/>
        <family val="2"/>
      </rPr>
      <t xml:space="preserve"> Las erogaciones que no tienen como contrapartida la creación de un activo, incluyendo, de manera enunciativa, el gasto en servicios personales, materiales y suministros, y los servicios generales, así como las transferencias, asignaciones, subsidios, donativos y apoyos;</t>
    </r>
  </si>
  <si>
    <r>
      <rPr>
        <b/>
        <sz val="12"/>
        <color theme="1"/>
        <rFont val="Arial"/>
        <family val="2"/>
      </rPr>
      <t>VII. Gasto etiquetado:</t>
    </r>
    <r>
      <rPr>
        <sz val="12"/>
        <color theme="1"/>
        <rFont val="Arial"/>
        <family val="2"/>
      </rPr>
      <t xml:space="preserve"> Las erogaciones que realizan los Municipios con cargo a las Transferencias federales etiquetadas, adicionalmente se incluyen las erogaciones que realicen con recursos del Estado con un destino específico;</t>
    </r>
  </si>
  <si>
    <r>
      <rPr>
        <b/>
        <sz val="12"/>
        <color theme="1"/>
        <rFont val="Arial"/>
        <family val="2"/>
      </rPr>
      <t>VIII. Gasto no etiquetado:</t>
    </r>
    <r>
      <rPr>
        <sz val="12"/>
        <color theme="1"/>
        <rFont val="Arial"/>
        <family val="2"/>
      </rPr>
      <t xml:space="preserve"> Las erogaciones con cargo a los Ingresos de libre disposición y Financiamientos generados por los Municipios. Se excluye el gasto que realicen con recursos del Estado con un destino específico;</t>
    </r>
  </si>
  <si>
    <r>
      <rPr>
        <b/>
        <sz val="12"/>
        <color theme="1"/>
        <rFont val="Arial"/>
        <family val="2"/>
      </rPr>
      <t>X. Ingresos excedentes:</t>
    </r>
    <r>
      <rPr>
        <sz val="12"/>
        <color theme="1"/>
        <rFont val="Arial"/>
        <family val="2"/>
      </rPr>
      <t xml:space="preserve"> Los recursos que durante el ejercicio fiscal se obtienen en exceso de los aprobados en la Ley de Ingresos o en su caso respecto de los que por cualquier otro concepto perciban;</t>
    </r>
  </si>
  <si>
    <r>
      <rPr>
        <b/>
        <sz val="12"/>
        <color theme="1"/>
        <rFont val="Arial"/>
        <family val="2"/>
      </rPr>
      <t>XI. Inversiones:</t>
    </r>
    <r>
      <rPr>
        <sz val="12"/>
        <color theme="1"/>
        <rFont val="Arial"/>
        <family val="2"/>
      </rPr>
      <t xml:space="preserve"> Conjunto de gastos que se hacen para la realización de obras de beneficio colectivo o para la adquisición de equipos que contribuyan a mejorar la administración municipal;</t>
    </r>
  </si>
  <si>
    <r>
      <rPr>
        <b/>
        <sz val="12"/>
        <color theme="1"/>
        <rFont val="Arial"/>
        <family val="2"/>
      </rPr>
      <t>XII. Ley de Ingresos:</t>
    </r>
    <r>
      <rPr>
        <sz val="12"/>
        <color theme="1"/>
        <rFont val="Arial"/>
        <family val="2"/>
      </rPr>
      <t xml:space="preserve"> La Ley de Ingresos del Municipio para el ejercicio fiscal correspondiente; aprobada por el Honorable Congreso del Estado de Oaxaca;</t>
    </r>
  </si>
  <si>
    <r>
      <rPr>
        <b/>
        <sz val="12"/>
        <color theme="1"/>
        <rFont val="Arial"/>
        <family val="2"/>
      </rPr>
      <t>XIII. Metas:</t>
    </r>
    <r>
      <rPr>
        <sz val="12"/>
        <color theme="1"/>
        <rFont val="Arial"/>
        <family val="2"/>
      </rPr>
      <t xml:space="preserve"> Es la cuantificación del objetivo que se pretende alcanzar en un tiempo señalado, con los recursos necesarios;</t>
    </r>
  </si>
  <si>
    <r>
      <rPr>
        <b/>
        <sz val="12"/>
        <color theme="1"/>
        <rFont val="Arial"/>
        <family val="2"/>
      </rPr>
      <t>XIV. Modificación al Presupuesto de Egresos:</t>
    </r>
    <r>
      <rPr>
        <sz val="12"/>
        <color theme="1"/>
        <rFont val="Arial"/>
        <family val="2"/>
      </rPr>
      <t xml:space="preserve"> Es el cambio hecho a las claves, descripciones o asignaciones del Presupuesto de Egresos del Municipio, según el movimiento que produzca puede ser, ampliación o reducción;</t>
    </r>
  </si>
  <si>
    <r>
      <rPr>
        <b/>
        <sz val="12"/>
        <color theme="1"/>
        <rFont val="Arial"/>
        <family val="2"/>
      </rPr>
      <t>XV. Políticas:</t>
    </r>
    <r>
      <rPr>
        <sz val="12"/>
        <color theme="1"/>
        <rFont val="Arial"/>
        <family val="2"/>
      </rPr>
      <t xml:space="preserve"> Criterio o directriz de acción elegida como guía en el proceso de toma de decisiones al poner en práctica o ejecutar las estrategias, programas y proyectos específicos del nivel municipal;</t>
    </r>
  </si>
  <si>
    <r>
      <rPr>
        <b/>
        <sz val="12"/>
        <color theme="1"/>
        <rFont val="Arial"/>
        <family val="2"/>
      </rPr>
      <t>XVII. Programa:</t>
    </r>
    <r>
      <rPr>
        <sz val="12"/>
        <color theme="1"/>
        <rFont val="Arial"/>
        <family val="2"/>
      </rPr>
      <t xml:space="preserve"> Proyecto o planificación ordenada de las distintas partes o actividades diseñadas para alcanzar los objetivos y metas del Plan Municipal de Desarrollo;</t>
    </r>
  </si>
  <si>
    <r>
      <rPr>
        <b/>
        <sz val="12"/>
        <color theme="1"/>
        <rFont val="Arial"/>
        <family val="2"/>
      </rPr>
      <t>XX. Unidad Responsable:</t>
    </r>
    <r>
      <rPr>
        <sz val="12"/>
        <color theme="1"/>
        <rFont val="Arial"/>
        <family val="2"/>
      </rPr>
      <t xml:space="preserve"> Área administrativa facultada para llevar a cabo las actividades que conduzcan al cumplimiento de objetivos y metas establecidas en los programas del Municipio.</t>
    </r>
  </si>
  <si>
    <r>
      <rPr>
        <b/>
        <sz val="12"/>
        <color theme="1"/>
        <rFont val="Arial"/>
        <family val="2"/>
      </rPr>
      <t>XVIII.</t>
    </r>
    <r>
      <rPr>
        <b/>
        <sz val="7"/>
        <color theme="1"/>
        <rFont val="Arial"/>
        <family val="2"/>
      </rPr>
      <t xml:space="preserve"> </t>
    </r>
    <r>
      <rPr>
        <b/>
        <sz val="12"/>
        <color theme="1"/>
        <rFont val="Arial"/>
        <family val="2"/>
      </rPr>
      <t>Proyecto:</t>
    </r>
    <r>
      <rPr>
        <sz val="12"/>
        <color theme="1"/>
        <rFont val="Arial"/>
        <family val="2"/>
      </rPr>
      <t xml:space="preserve"> Planificación que consiste en un conjunto de objetivos que se encuentran interrelacionados y coordinados, para el cumplimiento de un programa específico;</t>
    </r>
  </si>
  <si>
    <r>
      <rPr>
        <b/>
        <sz val="12"/>
        <color theme="1"/>
        <rFont val="Arial"/>
        <family val="2"/>
      </rPr>
      <t>XIX. Responsable del Gasto:</t>
    </r>
    <r>
      <rPr>
        <sz val="12"/>
        <color theme="1"/>
        <rFont val="Arial"/>
        <family val="2"/>
      </rPr>
      <t xml:space="preserve"> La Tesorería Municipal es la responsable de realizar las erogaciones que haga el Ayuntamiento, y</t>
    </r>
  </si>
  <si>
    <r>
      <t>I. </t>
    </r>
    <r>
      <rPr>
        <sz val="12"/>
        <color theme="1"/>
        <rFont val="Arial"/>
        <family val="2"/>
      </rPr>
      <t>El gasto total aprobado y ejercido por el Ayuntamiento en el Presupuesto de Egresos deberá contribuir al Balance presupuestario sostenible;</t>
    </r>
  </si>
  <si>
    <r>
      <t>II. </t>
    </r>
    <r>
      <rPr>
        <sz val="12"/>
        <color theme="1"/>
        <rFont val="Arial"/>
        <family val="2"/>
      </rPr>
      <t>Todo aumento o creación de gasto que afecte el Presupuesto de Egresos, deberá acompañarse con la correspondiente iniciativa de ingreso o compensarse con reducciones en otras previsiones de gasto;</t>
    </r>
  </si>
  <si>
    <r>
      <t xml:space="preserve">III.  </t>
    </r>
    <r>
      <rPr>
        <sz val="12"/>
        <color theme="1"/>
        <rFont val="Arial"/>
        <family val="2"/>
      </rPr>
      <t>El Responsable del Gasto no podrá realizar ningún pago que no esté autorizado en el presente Presupuesto de Egresos, determinado por ley posterior o con cargo a Ingresos excedentes;</t>
    </r>
  </si>
  <si>
    <r>
      <t xml:space="preserve">IV. </t>
    </r>
    <r>
      <rPr>
        <sz val="12"/>
        <color theme="1"/>
        <rFont val="Arial"/>
        <family val="2"/>
      </rPr>
      <t>Considerar las previsiones de gastos necesarios para hacer frente a los compromisos de pago que se deriven de los contratos de Asociación Público-Privada celebrados o por celebrarse durante el siguiente ejercicio fiscal;</t>
    </r>
  </si>
  <si>
    <r>
      <t>V. </t>
    </r>
    <r>
      <rPr>
        <sz val="12"/>
        <color theme="1"/>
        <rFont val="Arial"/>
        <family val="2"/>
      </rPr>
      <t>Sólo podrán comprometer recursos con cargo al presupuesto autorizado, contando previamente con la suficiencia presupuestaria, identificando la fuente de ingresos;</t>
    </r>
  </si>
  <si>
    <r>
      <t xml:space="preserve">VI. </t>
    </r>
    <r>
      <rPr>
        <sz val="12"/>
        <color theme="1"/>
        <rFont val="Arial"/>
        <family val="2"/>
      </rPr>
      <t>Podrán realizar erogaciones adicionales a las aprobadas en el Presupuesto de Egresos, cuando el Ayuntamiento autorice adecuaciones presupuestarias con cargo a los Ingresos excedentes que obtengan;</t>
    </r>
  </si>
  <si>
    <r>
      <t xml:space="preserve">VII. </t>
    </r>
    <r>
      <rPr>
        <sz val="12"/>
        <color theme="1"/>
        <rFont val="Arial"/>
        <family val="2"/>
      </rPr>
      <t>En caso de contraer Financiamiento Interno, se deberá de incluir en el Presupuesto de Egresos los gastos que generará el pago de intereses y amortizaciones;</t>
    </r>
  </si>
  <si>
    <r>
      <t xml:space="preserve">VIII. </t>
    </r>
    <r>
      <rPr>
        <sz val="12"/>
        <color theme="1"/>
        <rFont val="Arial"/>
        <family val="2"/>
      </rPr>
      <t>Con anterioridad al ejercicio o contratación de cualquier programa o proyecto de inversión cuyo monto rebase el equivalente a 10 millones de Unidades de Inversión, deberá realizarse un análisis de costo y beneficio;</t>
    </r>
  </si>
  <si>
    <r>
      <t>IX. </t>
    </r>
    <r>
      <rPr>
        <sz val="12"/>
        <color theme="1"/>
        <rFont val="Arial"/>
        <family val="2"/>
      </rPr>
      <t>Acuerdos contractuales de largo plazo entre el gobierno y un socio del sector privado, donde este último típicamente financia y provee un servicio público usando un activo de capital;</t>
    </r>
  </si>
  <si>
    <r>
      <t>X. </t>
    </r>
    <r>
      <rPr>
        <sz val="12"/>
        <color theme="1"/>
        <rFont val="Arial"/>
        <family val="2"/>
      </rPr>
      <t>Solo se procederá a hacer pagos con base en el Presupuesto de Egresos autorizado y por los conceptos efectivamente devengados, siempre que se hubieren registrado y contabilizado debida y oportunamente;</t>
    </r>
  </si>
  <si>
    <r>
      <t xml:space="preserve">XI. </t>
    </r>
    <r>
      <rPr>
        <sz val="12"/>
        <color theme="1"/>
        <rFont val="Arial"/>
        <family val="2"/>
      </rPr>
      <t>Para la asignación global de recursos para servicios personales, se deberá observar lo dispuesto en el artículo 10 de la Ley de Disciplina Financiera de las Entidades Federales y los Municipios y no podrán incrementarse durante el ejercicio fiscal;</t>
    </r>
  </si>
  <si>
    <r>
      <t>XII. </t>
    </r>
    <r>
      <rPr>
        <sz val="12"/>
        <color theme="1"/>
        <rFont val="Arial"/>
        <family val="2"/>
      </rPr>
      <t>Deberán tomar medidas para racionalizar el Gasto corriente;</t>
    </r>
  </si>
  <si>
    <r>
      <t xml:space="preserve">XIII.  </t>
    </r>
    <r>
      <rPr>
        <sz val="12"/>
        <color theme="1"/>
        <rFont val="Arial"/>
        <family val="2"/>
      </rPr>
      <t>Los ahorros y economías, deberán destinarse en primer lugar a corregir desviaciones del Balance presupuestario de recursos disponibles negativo y en segundo lugar a los programas prioritarios;</t>
    </r>
  </si>
  <si>
    <r>
      <t xml:space="preserve">XIV. </t>
    </r>
    <r>
      <rPr>
        <sz val="12"/>
        <color theme="1"/>
        <rFont val="Arial"/>
        <family val="2"/>
      </rPr>
      <t>En materia de subsidios deberán garantizar que los recursos se entreguen a la población objetivo y reduzcan los gastos administrativos del programa correspondiente;</t>
    </r>
  </si>
  <si>
    <r>
      <t xml:space="preserve">XV.  </t>
    </r>
    <r>
      <rPr>
        <sz val="12"/>
        <color theme="1"/>
        <rFont val="Arial"/>
        <family val="2"/>
      </rPr>
      <t>Una vez concluida la vigencia del Presupuesto de Egresos, sólo procederá realizar pagos con base en dicho presupuesto, por los conceptos efectivamente devengados en el año que corresponda y que se hubieren registrado en el informe de cuentas por pagar y que integran el pasivo circulante al cierre del ejercicio;</t>
    </r>
  </si>
  <si>
    <r>
      <t>XVI. </t>
    </r>
    <r>
      <rPr>
        <sz val="12"/>
        <color theme="1"/>
        <rFont val="Arial"/>
        <family val="2"/>
      </rPr>
      <t>Los Ingresos excedentes derivados de Ingresos de libre disposición, estarán a lo dispuesto en el artículo 14 de la Ley de Disciplina Financiera de las Entidades Federativas y los Municipios;</t>
    </r>
  </si>
  <si>
    <r>
      <t>XVII. </t>
    </r>
    <r>
      <rPr>
        <sz val="12"/>
        <color theme="1"/>
        <rFont val="Arial"/>
        <family val="2"/>
      </rPr>
      <t>En caso de que durante el ejercicio fiscal disminuyan los ingresos, previstos en la Ley de Ingresos, se estará a lo dispuesto en el Artículo 15 de la Ley de Disciplina Financiera de las Entidades Federativas y los Municipios;</t>
    </r>
  </si>
  <si>
    <r>
      <t>XVIII. </t>
    </r>
    <r>
      <rPr>
        <sz val="12"/>
        <color theme="1"/>
        <rFont val="Arial"/>
        <family val="2"/>
      </rPr>
      <t>A más tardar el 15 de enero de cada año, se deberán reintegrar a la Tesorería de la Federación las Transferencias Federales Etiquetadas que al 31 de diciembre del ejercicio fiscal inmediato anterior, no hayan sido devengadas;</t>
    </r>
  </si>
  <si>
    <r>
      <t xml:space="preserve">XIX. </t>
    </r>
    <r>
      <rPr>
        <sz val="12"/>
        <color theme="1"/>
        <rFont val="Arial"/>
        <family val="2"/>
      </rPr>
      <t>Las Transferencias Federales Etiquetadas que al 31 de diciembre del ejercicio fiscal inmediato anterior se hayan comprometido y aquéllas devengadas pero que no hayan sido pagadas, deberán cubrir los pagos respectivos a más tardar durante el primer trimestre del ejercicio fiscal siguiente, o bien, de conformidad con el calendario de ejecución establecido en el convenio correspondiente; una vez cumplido el plazo referido, los recursos remanentes deberán reintegrarse a la Tesorería de la Federación, a más tardar dentro de los 15 días naturales siguientes;</t>
    </r>
  </si>
  <si>
    <r>
      <t xml:space="preserve">XX. </t>
    </r>
    <r>
      <rPr>
        <sz val="12"/>
        <color theme="1"/>
        <rFont val="Arial"/>
        <family val="2"/>
      </rPr>
      <t>Los reintegros a que se refieren las fracciones XVIII y XIX, deberán incluir los rendimientos financieros generados, más la actualización por no haberse utilizado;</t>
    </r>
  </si>
  <si>
    <r>
      <t>XXI. </t>
    </r>
    <r>
      <rPr>
        <sz val="12"/>
        <color theme="1"/>
        <rFont val="Arial"/>
        <family val="2"/>
      </rPr>
      <t>Cuando un programa comprenda más de un ejercicio fiscal, se sujetará a las cantidades asignadas en el Presupuesto de Egresos autorizado para cada ejercicio;</t>
    </r>
  </si>
  <si>
    <r>
      <t>XXII. </t>
    </r>
    <r>
      <rPr>
        <sz val="12"/>
        <color theme="1"/>
        <rFont val="Arial"/>
        <family val="2"/>
      </rPr>
      <t>Las modificaciones autorizadas al Presupuesto de Egresos, deberán ser informadas al Órgano Superior de Fiscalización del Estado de Oaxaca, de conformidad con lo establecido en los artículos 127 y 128 último párrafo de la Ley Orgánica Municipal del Estado de Oaxaca;</t>
    </r>
  </si>
  <si>
    <r>
      <t xml:space="preserve">XXIII. </t>
    </r>
    <r>
      <rPr>
        <sz val="12"/>
        <color theme="1"/>
        <rFont val="Arial"/>
        <family val="2"/>
      </rPr>
      <t>Para el caso de ayudas sociales, se estará a lo establecido en sus políticas o reglamentos internos; observando la definición de ayudas sociales, establecida en la Clasificación por Objeto del Gasto;</t>
    </r>
  </si>
  <si>
    <r>
      <t xml:space="preserve">XXV. </t>
    </r>
    <r>
      <rPr>
        <sz val="12"/>
        <color theme="1"/>
        <rFont val="Arial"/>
        <family val="2"/>
      </rPr>
      <t>A las agencias municipales, de policía, organismos descentralizados y paramunicipales, se les ministrarán los recursos únicamente para sus gastos de operación, autorizados en el presente documento, mismos que deberán ser comprobados de conformidad con la Ley Orgánica Municipal del Estado de Oaxaca, y deberán de integrarse y consolidarse en la información contable y presupuestal;</t>
    </r>
  </si>
  <si>
    <r>
      <t xml:space="preserve">XXVI. </t>
    </r>
    <r>
      <rPr>
        <sz val="12"/>
        <color theme="1"/>
        <rFont val="Arial"/>
        <family val="2"/>
      </rPr>
      <t>Los gastos de obras, acciones sociales básicas e inversiones, serán ejecutados por el Municipio, en función de los índices publicados por la Secretaria de Bienestar, de conformidad con la Ley de Coordinación Fiscal, y demás normatividad vigente, y</t>
    </r>
  </si>
  <si>
    <r>
      <t xml:space="preserve">XXVII. </t>
    </r>
    <r>
      <rPr>
        <sz val="12"/>
        <color theme="1"/>
        <rFont val="Arial"/>
        <family val="2"/>
      </rPr>
      <t>El Presupuesto de Egresos deberá de ser congruente con los Criterios Generales de Política Económica.</t>
    </r>
  </si>
  <si>
    <t xml:space="preserve">Séra responsabilidad de la Tesorería municipal y del Organo Interno de Control Municipal o la instancia del Ayuntamiento que ejerza tales atribuciones, en el ámbito de sus repesctivas competencias, cumplir y hacer cumplir las dispocisiones establecidas en el presente Presupuesto de Egresos, así como determinar las normas y procedimientos administrativos tendientes a armonizar, transparentar, racionalizar y llevar a cabo un mejor control del gasto público municipal. </t>
  </si>
  <si>
    <r>
      <t xml:space="preserve">Artículo 2. </t>
    </r>
    <r>
      <rPr>
        <sz val="12"/>
        <color theme="1"/>
        <rFont val="Arial"/>
        <family val="2"/>
      </rPr>
      <t>Para efectos del presente resupuesto de Egresos, se entenderá por:</t>
    </r>
  </si>
  <si>
    <r>
      <rPr>
        <b/>
        <sz val="12"/>
        <color theme="1"/>
        <rFont val="Arial"/>
        <family val="2"/>
      </rPr>
      <t>IX. Ingresos de libre disposición:</t>
    </r>
    <r>
      <rPr>
        <sz val="12"/>
        <color theme="1"/>
        <rFont val="Arial"/>
        <family val="2"/>
      </rPr>
      <t xml:space="preserve"> Los ingresos locales y las participaciones federales, así como los recursos que, en su caso, reciban del Fondo de Estabilización de los Ingresos de las Entidades Federativas en los términos del artículo 19 de la Ley Federal de Presupuesto y Responsabilidad Hacendaria y cualquier otro recurso que no esté destinado a un fin específico;</t>
    </r>
  </si>
  <si>
    <r>
      <rPr>
        <b/>
        <sz val="12"/>
        <color theme="1"/>
        <rFont val="Arial"/>
        <family val="2"/>
      </rPr>
      <t>XVI. Presupuesto de Egresos:</t>
    </r>
    <r>
      <rPr>
        <sz val="12"/>
        <color theme="1"/>
        <rFont val="Arial"/>
        <family val="2"/>
      </rPr>
      <t xml:space="preserve"> El Presupuesto de Egresos del Municipio para el ejercicio fiscal 2023, aprobado por el Honorable Ayuntamiento Municipal;</t>
    </r>
  </si>
  <si>
    <r>
      <t xml:space="preserve">Artículo 3. </t>
    </r>
    <r>
      <rPr>
        <sz val="12"/>
        <color theme="1"/>
        <rFont val="Arial"/>
        <family val="2"/>
      </rPr>
      <t>Para el ejercicio del Presupuesto de Egresos, se atenderá a lo siguiente:</t>
    </r>
  </si>
  <si>
    <t>Tipo de indicador (Estratégico / Gestión)</t>
  </si>
  <si>
    <t>Nombre del indicador</t>
  </si>
  <si>
    <t>Objetivo Anual</t>
  </si>
  <si>
    <t>Estrategia</t>
  </si>
  <si>
    <t>Erogaciones</t>
  </si>
  <si>
    <t>En la ejecución del gasto público de las dependencias y entidades que conforman la administracion pública municipal, deberan considerar como único eje articulador el Plan Municipal de Desarrollo, tomando en cuenta los compromisos, los objetivos y las metas contenidos en el mismo.</t>
  </si>
  <si>
    <t>28 FISCAL</t>
  </si>
  <si>
    <t>28 FEDERAL</t>
  </si>
  <si>
    <t>F.3</t>
  </si>
  <si>
    <t>F.4</t>
  </si>
  <si>
    <t>PROG EST</t>
  </si>
  <si>
    <t>PARTICULARES</t>
  </si>
  <si>
    <t>TOTAL</t>
  </si>
  <si>
    <r>
      <t xml:space="preserve">Artículo 5. </t>
    </r>
    <r>
      <rPr>
        <sz val="12"/>
        <color theme="1"/>
        <rFont val="Arial"/>
        <family val="2"/>
      </rPr>
      <t>El Ayuntamiento, a través de las dependencias o unidades responsables del gasto, ejercerán las asignaciones presupuestales de las partidas, cuya Clasificación por Objeto del Gasto se asigna de la siguiente manera:</t>
    </r>
  </si>
  <si>
    <t>Presupuesto de Egresos Municipal para el Ejercicio Fiscal 2023</t>
  </si>
  <si>
    <r>
      <rPr>
        <b/>
        <sz val="12"/>
        <color theme="1"/>
        <rFont val="Arial"/>
        <family val="2"/>
      </rPr>
      <t>Artículo 6.</t>
    </r>
    <r>
      <rPr>
        <sz val="12"/>
        <color theme="1"/>
        <rFont val="Arial"/>
        <family val="2"/>
      </rPr>
      <t xml:space="preserve"> El Presupuesto de Egresos, con base en la Clasificación Administrativa, se distribuye de la siguiente manera:</t>
    </r>
  </si>
  <si>
    <r>
      <rPr>
        <b/>
        <sz val="12"/>
        <color theme="1"/>
        <rFont val="Arial"/>
        <family val="2"/>
      </rPr>
      <t>Artículo 7.</t>
    </r>
    <r>
      <rPr>
        <sz val="12"/>
        <color theme="1"/>
        <rFont val="Arial"/>
        <family val="2"/>
      </rPr>
      <t xml:space="preserve"> La Clasificación Funcional del Gasto del Presupuesto de Egresos, se distribuye de la siguiente manera:</t>
    </r>
  </si>
  <si>
    <r>
      <rPr>
        <b/>
        <sz val="12"/>
        <color theme="1"/>
        <rFont val="Arial"/>
        <family val="2"/>
      </rPr>
      <t>Artículo 8.</t>
    </r>
    <r>
      <rPr>
        <sz val="12"/>
        <color theme="1"/>
        <rFont val="Arial"/>
        <family val="2"/>
      </rPr>
      <t xml:space="preserve"> El Presupuesto de Egresos, con base en la Clasificación por Tipo de Gasto, se distribuye de la siguiente manera:</t>
    </r>
  </si>
  <si>
    <r>
      <t>Artículo 9.</t>
    </r>
    <r>
      <rPr>
        <sz val="12"/>
        <color theme="1"/>
        <rFont val="Arial"/>
        <family val="2"/>
      </rPr>
      <t xml:space="preserve"> El Presupuesto de Egresos, con base a las prioridades del gasto del Municipio, se presenta de la siguiente manera:</t>
    </r>
  </si>
  <si>
    <r>
      <t xml:space="preserve">Artículo 10. </t>
    </r>
    <r>
      <rPr>
        <sz val="12"/>
        <color theme="1"/>
        <rFont val="Arial"/>
        <family val="2"/>
      </rPr>
      <t>En el Presupuesto de Egresos, se contemplan los programas y proyectos siguientes:</t>
    </r>
  </si>
  <si>
    <r>
      <t xml:space="preserve">Artículo 11. </t>
    </r>
    <r>
      <rPr>
        <sz val="12"/>
        <color theme="1"/>
        <rFont val="Arial"/>
        <family val="2"/>
      </rPr>
      <t>Se presenta en el Presupuesto de Egresos, los indicadores estratégicos y de gestión:</t>
    </r>
  </si>
  <si>
    <r>
      <t xml:space="preserve">Artículo 12. </t>
    </r>
    <r>
      <rPr>
        <sz val="12"/>
        <color theme="1"/>
        <rFont val="Arial"/>
        <family val="2"/>
      </rPr>
      <t>El Presupuesto de Egresos incluye objetivos,estrategias y metas, establecidos en programas y proyectos respectivos, como se muestra a continuación:</t>
    </r>
  </si>
  <si>
    <r>
      <rPr>
        <b/>
        <sz val="12"/>
        <color theme="1"/>
        <rFont val="Arial"/>
        <family val="2"/>
      </rPr>
      <t>Artículo 14.</t>
    </r>
    <r>
      <rPr>
        <sz val="12"/>
        <color theme="1"/>
        <rFont val="Arial"/>
        <family val="2"/>
      </rPr>
      <t xml:space="preserve"> Se presenta en el presupuesto de egresos las erogaciones previstas para Gasto en Servicios Personales, de la siguiente manera:</t>
    </r>
  </si>
  <si>
    <r>
      <t xml:space="preserve">Artículo 15. </t>
    </r>
    <r>
      <rPr>
        <sz val="12"/>
        <color theme="1"/>
        <rFont val="Arial"/>
        <family val="2"/>
      </rPr>
      <t>La asignación presupuestaria para las Previsiones Salariales y Económicas, se distribuye de la siguiente manera:</t>
    </r>
  </si>
  <si>
    <r>
      <rPr>
        <b/>
        <sz val="12"/>
        <rFont val="Arial"/>
        <family val="2"/>
      </rPr>
      <t>Artículo 17</t>
    </r>
    <r>
      <rPr>
        <sz val="12"/>
        <rFont val="Arial"/>
        <family val="2"/>
      </rPr>
      <t>. El presupuesto   de egresos,   con   base   en  la  Clasificación  por  Fuente  de Financiamiento, se distribuye de la siguiente manera:</t>
    </r>
  </si>
  <si>
    <r>
      <t xml:space="preserve">Artículo 18. </t>
    </r>
    <r>
      <rPr>
        <sz val="12"/>
        <color theme="1"/>
        <rFont val="Arial"/>
        <family val="2"/>
      </rPr>
      <t>El presupuesto de Egresos, se realizará conforme al siguiente calendario:</t>
    </r>
  </si>
  <si>
    <r>
      <t>Artículo 19.</t>
    </r>
    <r>
      <rPr>
        <sz val="12"/>
        <color theme="1"/>
        <rFont val="Arial"/>
        <family val="2"/>
      </rPr>
      <t xml:space="preserve"> Los integrantes del Ayuntamiento Municipal, auxiliares de la Presidencia Municipal, autoridades auxiliares, titulares de las dependencias o sus equivalentes, serán responsables de que se ejecuten con eficiencia, eficacia, economía, productividad, impacto político y social, las acciones previstas en sus respectivos programas o proyectos, ejerciendo el gasto con cumplimiento a las disposiciones establecidas en la normatividad, de acuerdo a las fuentes de financiamiento de los recursos aplicados</t>
    </r>
  </si>
  <si>
    <r>
      <rPr>
        <b/>
        <sz val="12"/>
        <color theme="1"/>
        <rFont val="Arial"/>
        <family val="2"/>
      </rPr>
      <t>Artículo 20</t>
    </r>
    <r>
      <rPr>
        <sz val="12"/>
        <color theme="1"/>
        <rFont val="Arial"/>
        <family val="2"/>
      </rPr>
      <t xml:space="preserve">. La observancia del presente Presupuesto de Egresos, es responsabilidad del Ayuntamiento, y su incumplimiento se sancionará de conformidad con la Ley General de Responsabilidades Administrativas, Ley de Responsabilidades Administrativas del Estado y Municipios de Oaxaca, el Código Penal para el Estado Libre y Soberano de Oaxaca y demás normatividad aplicable.
</t>
    </r>
  </si>
  <si>
    <t>1111 Dietas</t>
  </si>
  <si>
    <t>1211Honorarios Asimilables a Salarios</t>
  </si>
  <si>
    <t>ISR</t>
  </si>
  <si>
    <t xml:space="preserve">PRESIDENTE </t>
  </si>
  <si>
    <t>1</t>
  </si>
  <si>
    <t xml:space="preserve">PRESIDENCIA MUNICIPAL </t>
  </si>
  <si>
    <t xml:space="preserve">SINDICO MUNICIPAL </t>
  </si>
  <si>
    <t xml:space="preserve">REGIDOR DE HACIENDA </t>
  </si>
  <si>
    <t>5</t>
  </si>
  <si>
    <t>CONTRALORIA MUNICIPAL</t>
  </si>
  <si>
    <t xml:space="preserve">REGIDOR DE OBRAS </t>
  </si>
  <si>
    <t>4</t>
  </si>
  <si>
    <t>REGIDURÍA DE OBRAS E INFRAESTRUCTURA</t>
  </si>
  <si>
    <t>Confianza</t>
  </si>
  <si>
    <t>POLICIAS</t>
  </si>
  <si>
    <t>BIENES MUEBLES, INMUEBLES E INTANGIBLES</t>
  </si>
  <si>
    <t>GASTOS GENERALES</t>
  </si>
  <si>
    <t>BIENES MUEBLES E INMUEBLES E INTANGIBLES</t>
  </si>
  <si>
    <t>INVERSION PUBLICA</t>
  </si>
  <si>
    <t>DRENAJE</t>
  </si>
  <si>
    <t>URBANIZACION</t>
  </si>
  <si>
    <t>CONSTRUCCION DE PAVIMENTO HIDRAULICO</t>
  </si>
  <si>
    <t>VIVIENDA</t>
  </si>
  <si>
    <t>CONSTRUCCION DE PISOS EN VIVIENDAS</t>
  </si>
  <si>
    <t>Contar con viviendas con piso</t>
  </si>
  <si>
    <t>Construccion de Pisos firmes</t>
  </si>
  <si>
    <t>Contar con mejores vias de comunicación</t>
  </si>
  <si>
    <t>Construccion de pavimentacion</t>
  </si>
  <si>
    <t>GESTION</t>
  </si>
  <si>
    <t>PORCENTAJE DE HABITANTES CON SERVICIOS BASICO EN LA VIVIENDA</t>
  </si>
  <si>
    <t>PORCENTAJE DE LUGARES QUE NO CUENTAN CON URBANIZACION</t>
  </si>
  <si>
    <t>Regiduria de Obras</t>
  </si>
  <si>
    <t>Contraloría Municipal</t>
  </si>
  <si>
    <t>N/A</t>
  </si>
  <si>
    <t xml:space="preserve">Otras medidas de carácter economico y laboral </t>
  </si>
  <si>
    <t xml:space="preserve">Anexo I </t>
  </si>
  <si>
    <t>Formato 7b) Proyecciones de Egresos - LDF</t>
  </si>
  <si>
    <t>Proyecciones de Egresos - LDF</t>
  </si>
  <si>
    <t>Pesos</t>
  </si>
  <si>
    <t>(Cifras Nominales)</t>
  </si>
  <si>
    <t>Concepto</t>
  </si>
  <si>
    <t xml:space="preserve"> 1.-</t>
  </si>
  <si>
    <t>Gasto No Etiquetado</t>
  </si>
  <si>
    <t xml:space="preserve">A </t>
  </si>
  <si>
    <t>Servicios Personales</t>
  </si>
  <si>
    <t xml:space="preserve">B </t>
  </si>
  <si>
    <t>Materiales y Suministros</t>
  </si>
  <si>
    <t xml:space="preserve">C </t>
  </si>
  <si>
    <t xml:space="preserve">D </t>
  </si>
  <si>
    <t>Transferencias, Asignaciones, Subsidios y Otras Ayudas</t>
  </si>
  <si>
    <t xml:space="preserve">E </t>
  </si>
  <si>
    <t xml:space="preserve">F </t>
  </si>
  <si>
    <t xml:space="preserve">G </t>
  </si>
  <si>
    <t>Inversiones Financieras y Otras Provisiones</t>
  </si>
  <si>
    <t xml:space="preserve">H </t>
  </si>
  <si>
    <t>Participaciones y Aportaciones</t>
  </si>
  <si>
    <t xml:space="preserve">I </t>
  </si>
  <si>
    <t>Deuda Publica</t>
  </si>
  <si>
    <t xml:space="preserve"> 2.-</t>
  </si>
  <si>
    <t>Gasto Etiquetado</t>
  </si>
  <si>
    <t>A</t>
  </si>
  <si>
    <t>B</t>
  </si>
  <si>
    <t>C</t>
  </si>
  <si>
    <t xml:space="preserve"> 3.-</t>
  </si>
  <si>
    <t>Total de Egresos Proyectados</t>
  </si>
  <si>
    <t>De conformidad con lo establecido en el artículo 18, fracción I, de la Ley de Disciplina Financiera de las Entidades Federativas y los Municipios y los Criterios para la elaboración y presentación homogénea de la información financiera y de los formatos a que hace referencia la Ley antes mencionada.</t>
  </si>
  <si>
    <t>(Pesos)</t>
  </si>
  <si>
    <t>ANEXO II</t>
  </si>
  <si>
    <t>Resultados de Egresos -LDF</t>
  </si>
  <si>
    <t>Total del Resultado de Egresos</t>
  </si>
  <si>
    <t>De conformidad con lo establecido en el artículo 18, fracción III, de la Ley de Disciplina Financiera de las Entidades Federativas y los Municipios y los Criterios para la elaboración y presentación homogénea de la información financiera y de los formatos a que hace referencia la Ley antes mencionada.</t>
  </si>
  <si>
    <t>ANEXO III</t>
  </si>
  <si>
    <t>Informe sobre Estudios Actuariales-LDF</t>
  </si>
  <si>
    <t xml:space="preserve">Pensiones y jubilaciones </t>
  </si>
  <si>
    <t xml:space="preserve">Salud                                                                                        </t>
  </si>
  <si>
    <t xml:space="preserve">Riesgos de trabajo     </t>
  </si>
  <si>
    <t xml:space="preserve">Invalidez y vida </t>
  </si>
  <si>
    <t xml:space="preserve">Otras prestaciones sociales </t>
  </si>
  <si>
    <t>Tipo de Sistema</t>
  </si>
  <si>
    <t>Prestación laboral o Fondo general para trabajadores del Estado o Municipio</t>
  </si>
  <si>
    <t>Beneficio definido, Contribución definida o Mixto</t>
  </si>
  <si>
    <t>Población afiliada</t>
  </si>
  <si>
    <t>Activos</t>
  </si>
  <si>
    <t>Edad máxima</t>
  </si>
  <si>
    <t>Edad mínima</t>
  </si>
  <si>
    <t>Edad Promedio</t>
  </si>
  <si>
    <t>Pensionados y Jubilados</t>
  </si>
  <si>
    <t>|</t>
  </si>
  <si>
    <t>Edad promedio</t>
  </si>
  <si>
    <t>Beneficiarios</t>
  </si>
  <si>
    <t>Promedio de años de servicio (trabajadores activos)</t>
  </si>
  <si>
    <t>Aportación Individual al plan de pensión como % del salario</t>
  </si>
  <si>
    <t>Aportación del ente público al plan de pensión como % del salario</t>
  </si>
  <si>
    <t>Crecimiento esperado de los pensionados y jubilados (como %)</t>
  </si>
  <si>
    <t>Crecimiento esperado de los activos (como %)</t>
  </si>
  <si>
    <t xml:space="preserve">Edad de Jubilación o Pensión </t>
  </si>
  <si>
    <t>Esperanza de vida</t>
  </si>
  <si>
    <t>Ingresos del Fondo</t>
  </si>
  <si>
    <t>Ingresos Anuales al Fondo de Pensiones</t>
  </si>
  <si>
    <t>Nómina anual</t>
  </si>
  <si>
    <t>Beneficiarios de Pensionados y Jubilados</t>
  </si>
  <si>
    <t>Monto mensual por pensión</t>
  </si>
  <si>
    <t>Máximo</t>
  </si>
  <si>
    <t>Mínimo</t>
  </si>
  <si>
    <t>Promedio</t>
  </si>
  <si>
    <t>Monto de la reserva</t>
  </si>
  <si>
    <t xml:space="preserve">Valor presente de las obligaciones </t>
  </si>
  <si>
    <t>Pensiones y Jubilaciones en curso de pago</t>
  </si>
  <si>
    <t>Generación actual</t>
  </si>
  <si>
    <t xml:space="preserve">Generaciones futuras </t>
  </si>
  <si>
    <t xml:space="preserve">Valor presente de las contribuciones asociadas a los sueldos futuros de la cotización % </t>
  </si>
  <si>
    <t>Generaciones futuras</t>
  </si>
  <si>
    <t>Valor presente de aportaciones futuras</t>
  </si>
  <si>
    <t>Otros Ingresos</t>
  </si>
  <si>
    <t>Déficit / Superávit actuarial</t>
  </si>
  <si>
    <t>Periodo de suficiencia</t>
  </si>
  <si>
    <t>Año de descapitalización</t>
  </si>
  <si>
    <t>Tasa de rendimiento</t>
  </si>
  <si>
    <t>Estudio Actuarial</t>
  </si>
  <si>
    <t>Año de elaboración del estudio actuarial</t>
  </si>
  <si>
    <t>Empresa que elaboró  el estudio actuarial</t>
  </si>
  <si>
    <t>De conformidad con lo establecido en el artículo 18, fracción IV, de la Ley de Disciplina Financiera de las Entidades Federativas y los Municipios y los Criterios para la elaboración y presentación homogénea de la información financiera y de los formatos a que hace referencia la Ley antes mencionada.</t>
  </si>
  <si>
    <t>ANEXO IV</t>
  </si>
  <si>
    <t>Cedula de Riesgos Relevantes del Presupuesto de Egresos</t>
  </si>
  <si>
    <t>Riesgo 1: _______________________</t>
  </si>
  <si>
    <t>Monto de la Deuda Contingente</t>
  </si>
  <si>
    <t>Descripción</t>
  </si>
  <si>
    <t>Líneas de Acción</t>
  </si>
  <si>
    <t>Riesgo 2: _______________________</t>
  </si>
  <si>
    <t>Riesgo 3: _______________________</t>
  </si>
  <si>
    <t>Total de la Deuda Contingente:</t>
  </si>
  <si>
    <t>$__________________</t>
  </si>
  <si>
    <t>De conformidad con lo establecido en el artículo 18, fracción II, de la Ley de Disciplina Financiera de las Entidades Federativas y Municipios.</t>
  </si>
  <si>
    <t>ANEXO V</t>
  </si>
  <si>
    <t>Erogaciones al gasto en servicios personales</t>
  </si>
  <si>
    <t>Tipo de contrato</t>
  </si>
  <si>
    <t>Tipo de nomina</t>
  </si>
  <si>
    <t>Tipo de gasto</t>
  </si>
  <si>
    <t>Ramo</t>
  </si>
  <si>
    <t>Fuentes de financiamiento</t>
  </si>
  <si>
    <t>Subfuente de financiamiento</t>
  </si>
  <si>
    <t>1323 Gratificacion Fin de Año</t>
  </si>
  <si>
    <t>1341 Compensaciones por servicos especiales</t>
  </si>
  <si>
    <t>1521 Indemnizacion por Despido, Accidente de Trabajo, Enfermedad.</t>
  </si>
  <si>
    <t>Mensual</t>
  </si>
  <si>
    <t>Gasto corriente</t>
  </si>
  <si>
    <t>Ramo 28</t>
  </si>
  <si>
    <t>Recurso federal</t>
  </si>
  <si>
    <t>FGP</t>
  </si>
  <si>
    <t>Quincenal</t>
  </si>
  <si>
    <t>FORTAMUNDF</t>
  </si>
  <si>
    <t>ANEXO VI</t>
  </si>
  <si>
    <t>Cédula de Programas Presupuestarios</t>
  </si>
  <si>
    <t>Clasificación Funcional</t>
  </si>
  <si>
    <t>Clasificación por Objeto del Gasto</t>
  </si>
  <si>
    <t xml:space="preserve">Subfuente de Financimiento                             </t>
  </si>
  <si>
    <t xml:space="preserve">Importe                                                         </t>
  </si>
  <si>
    <t>No.</t>
  </si>
  <si>
    <t>Unidad Responsable</t>
  </si>
  <si>
    <t>clave</t>
  </si>
  <si>
    <t>Finalidad</t>
  </si>
  <si>
    <t>Función</t>
  </si>
  <si>
    <t>Subfunción</t>
  </si>
  <si>
    <t>Subsubfunción</t>
  </si>
  <si>
    <t>Actividad
 Programática</t>
  </si>
  <si>
    <t>Partida Específica</t>
  </si>
  <si>
    <t>REGUDIRIA DE OBRAS E INFRAESTRUCTURA</t>
  </si>
  <si>
    <t>DESARROLLO SOCIAL</t>
  </si>
  <si>
    <t>PROGRAMA DE GASTO FEDERALIZADO (GOBIERNO FEDERAL)</t>
  </si>
  <si>
    <t>GASTO FEDERALIZADO</t>
  </si>
  <si>
    <t xml:space="preserve">CONSTRUCCION DE INFRAESTRUCTURA DE AGUA POTABLE </t>
  </si>
  <si>
    <t>GASTO CAPITAL</t>
  </si>
  <si>
    <t>FISMDF</t>
  </si>
  <si>
    <t>AMPLIACION DE LA RED DE DRENAJE SANITARIO</t>
  </si>
  <si>
    <t>OBRAS INTEGRALES PARA LA DOTACION DE SERVICIOS, DOMINIO PUBLICO.</t>
  </si>
  <si>
    <t>INFRAESTRUCTURA Y EQUIPAMIENTO URBANO</t>
  </si>
  <si>
    <t>REHABILITACION DE CAMINOS</t>
  </si>
  <si>
    <t>FINANCIAMIENTO PARA LA CONSTRUCCIÓN, ADQUISICIÓN Y MEJORAMIENTO DE LA VIVIENDA.</t>
  </si>
  <si>
    <t xml:space="preserve">CONTRUCCION DE EDIFICIOS NO HABITACIONALES DOMINO PUBLICO </t>
  </si>
  <si>
    <t>PROGRAMAS FEDERALES</t>
  </si>
  <si>
    <t>Presupuesto de Egresos del Municipio de Magdalena Mixtepec, Distrito de Zimatlan de Alvarez,  para el Ejercicio Fiscal 2024.</t>
  </si>
  <si>
    <r>
      <t xml:space="preserve">Artículo 1. </t>
    </r>
    <r>
      <rPr>
        <sz val="12"/>
        <color theme="1"/>
        <rFont val="Arial"/>
        <family val="2"/>
      </rPr>
      <t>El presente presupuesto de Egresos tiene por objeto regular la asignación, ejercicio, control y evaluación de gasto publico municipal para el ejercicio fiscal 2024, de conformdad con lo dispuesto en la Constitución Politica de los Estados Unidos Mexicanos, la Ley de Coordinación Fiscal; la Ley General de Contabilidad Gubernamental; la Ley de Disciplina Financiera de las Entidades Federativas y los Municipios; la Constitución Política del Estado Libre y Soberano de Oaxaca; la Ley Orgánica Municipal del Estado de Oaxaca, la Ley de Coordinacion Fiscal para el Estado de Oaxaca, la Ley de Deuda Publica para el estado de Oaxaca, la Ley Estatal de Presupuesto y Responsabilidad Hacendaria y las demas dispocisiones aplicables a la materia.</t>
    </r>
  </si>
  <si>
    <r>
      <t xml:space="preserve">Artículo 4. </t>
    </r>
    <r>
      <rPr>
        <sz val="12"/>
        <color theme="1"/>
        <rFont val="Arial"/>
        <family val="2"/>
      </rPr>
      <t>El Presupuesto de Egresos del Municipio de Magdalena Mixtepec, Distrito de Zimatlan de Alvarez, correspondiente al ejercicio fiscal 2024, asciende a la cantidad de $ 11,104,589.50  (Once millones ciento cuatro mil quinientos ochenta y nueve mil  50/100 M.N.), el cual se encuentra equilibrado con los ingresos estimados en la Ley de Ingresos.</t>
    </r>
  </si>
  <si>
    <t>Municipio de Magdalena Mixtepec, Distrito de Zimatlan de Alvarez, Oaxaca</t>
  </si>
  <si>
    <t>Presupuesto de Egresos Municipal para el Ejercicio Fiscal 2024</t>
  </si>
  <si>
    <t xml:space="preserve">progFED </t>
  </si>
  <si>
    <t>Municipio de Magdalena Mixtepec, Distrito de Zimatlan de Alavrez, Oaxaca</t>
  </si>
  <si>
    <t>Meta Anual 2024</t>
  </si>
  <si>
    <r>
      <t xml:space="preserve">Artículo 13. </t>
    </r>
    <r>
      <rPr>
        <sz val="12"/>
        <color theme="1"/>
        <rFont val="Arial"/>
        <family val="2"/>
      </rPr>
      <t>En el ejercicio fiscal 2024, el Ayuntamiento contará con __ plazas, de conformidad con lo siguiente:</t>
    </r>
  </si>
  <si>
    <t xml:space="preserve">REGIDOR DE EDUCACION </t>
  </si>
  <si>
    <t>COMISIONADO ADMINISTRATIVO</t>
  </si>
  <si>
    <t>COMISIONADO SEGURIDAD</t>
  </si>
  <si>
    <t>COMISIONADO RECAUDACION</t>
  </si>
  <si>
    <t>COMISIONADO OBRAS</t>
  </si>
  <si>
    <t>TESORREO</t>
  </si>
  <si>
    <t>SECRETARIA MUNICIPAL</t>
  </si>
  <si>
    <t>REGIDORA EDUCACION</t>
  </si>
  <si>
    <t>12</t>
  </si>
  <si>
    <r>
      <t xml:space="preserve">Artículo 16. </t>
    </r>
    <r>
      <rPr>
        <sz val="12"/>
        <color theme="1"/>
        <rFont val="Arial"/>
        <family val="2"/>
      </rPr>
      <t>Las asignaciones de la Clasificación Programática para el ejercicio 2024,, se distribuye de la siguiente manera:</t>
    </r>
  </si>
  <si>
    <t>Calendario de Presupuesto de Egresos del Ejercicio Fiscal 2024.</t>
  </si>
  <si>
    <t>Equipos de Comunicación y telecomunicacion</t>
  </si>
  <si>
    <t>Edificiacion habitacional</t>
  </si>
  <si>
    <t>Edificacion no habitacional</t>
  </si>
  <si>
    <r>
      <t xml:space="preserve">Primero. </t>
    </r>
    <r>
      <rPr>
        <sz val="12"/>
        <color theme="1"/>
        <rFont val="Arial"/>
        <family val="2"/>
      </rPr>
      <t>El presente Presupuesto de Egresos entrará en vigor a partir del día primero de enero del año dos mil veinticuatro.</t>
    </r>
  </si>
  <si>
    <t>ANEXOS DEL PRESUPUESTO DE EGRESOS DEL MUNICIPIO DE SAN MIGUEL PERAS DISTRITO DE  TLACOLULA, DEL ESTADO DE OAXACA, PARA EL EJERCICIO FISCAL 2024, EN CUMPLIMIENTO A LO DISPUESTO EN LA LEY DE DISCIPLINA FINANCIERA DE LAS ENTIDADES FEDERATIVAS Y LOS MUNICIPIOS Y LA LEY GENERAL DE CONTABILIDAD GUBERNAMENTAL.</t>
  </si>
  <si>
    <t>Municipio de Magdalena Mixtepec,  Distrito de Zimatlan de Alvarez, Oaxaca.</t>
  </si>
  <si>
    <t>Municipio de Magdalena Mixtepec, Distrito de Zimatlan de Alvarez, Oaxaca.</t>
  </si>
  <si>
    <t>Municipio de  Magdalena Mixtepec, Distrito de Zimatlan de Alvarez, Oaxaca.</t>
  </si>
  <si>
    <t xml:space="preserve">      Presupuesto de Egresos para el Ejercicio Fiscal 2024          
</t>
  </si>
  <si>
    <t>CONSTRUCCION DE EDIFICIOS HABITACIONALES, DOMINIO PUBLICO</t>
  </si>
  <si>
    <t>SERVICIOS COMUNALES</t>
  </si>
  <si>
    <t>2.2.6.6</t>
  </si>
  <si>
    <t>2.2.6</t>
  </si>
  <si>
    <t>EQUIPAMIENTO DE PARQUES PLAZAS Y JARDINES</t>
  </si>
  <si>
    <t>PROGRAMAS ESTATALES</t>
  </si>
  <si>
    <t>FINANCIAMIENTO EXTERNOS</t>
  </si>
  <si>
    <t>Servicios Comunales</t>
  </si>
  <si>
    <t>Equipamiento de plazas, parques y jardines</t>
  </si>
  <si>
    <t>Urbanizacion</t>
  </si>
  <si>
    <t>Infraestructura y equipamiento urbano</t>
  </si>
  <si>
    <t>PARQUES, PLAZAS Y JARDINES</t>
  </si>
  <si>
    <t>MANTENIMIENTO DE PARQUES</t>
  </si>
  <si>
    <t>MEJORAMIENTO DE AREAS RECREATIVAS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</si>
</sst>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48" x14ac:knownFonts="1">
    <font>
      <sz val="11"/>
      <color theme="1"/>
      <name val="Calibri"/>
      <family val="2"/>
      <scheme val="minor"/>
    </font>
    <font>
      <b/>
      <sz val="11"/>
      <color theme="1"/>
      <name val="Calibri"/>
      <family val="2"/>
      <scheme val="minor"/>
    </font>
    <font>
      <b/>
      <sz val="12"/>
      <color theme="1"/>
      <name val="Arial"/>
      <family val="2"/>
    </font>
    <font>
      <sz val="12"/>
      <color theme="1"/>
      <name val="Arial"/>
      <family val="2"/>
    </font>
    <font>
      <sz val="12"/>
      <color rgb="FF000000"/>
      <name val="Arial"/>
      <family val="2"/>
    </font>
    <font>
      <sz val="11"/>
      <color theme="1"/>
      <name val="Arial"/>
      <family val="2"/>
    </font>
    <font>
      <b/>
      <sz val="10"/>
      <name val="Arial"/>
      <family val="2"/>
    </font>
    <font>
      <sz val="10"/>
      <name val="Arial"/>
      <family val="2"/>
    </font>
    <font>
      <b/>
      <sz val="12"/>
      <name val="Arial"/>
      <family val="2"/>
    </font>
    <font>
      <sz val="12"/>
      <name val="Arial"/>
      <family val="2"/>
    </font>
    <font>
      <sz val="11"/>
      <color theme="1"/>
      <name val="Calibri"/>
      <family val="2"/>
      <scheme val="minor"/>
    </font>
    <font>
      <sz val="11"/>
      <name val="Arial"/>
      <family val="2"/>
    </font>
    <font>
      <b/>
      <sz val="11"/>
      <color theme="1"/>
      <name val="Arial"/>
      <family val="2"/>
    </font>
    <font>
      <i/>
      <sz val="12"/>
      <color theme="1"/>
      <name val="Arial"/>
      <family val="2"/>
    </font>
    <font>
      <b/>
      <i/>
      <sz val="11"/>
      <color theme="1"/>
      <name val="Arial Narrow"/>
      <family val="2"/>
    </font>
    <font>
      <b/>
      <sz val="12"/>
      <color rgb="FF000000"/>
      <name val="Arial"/>
      <family val="2"/>
    </font>
    <font>
      <b/>
      <i/>
      <sz val="12"/>
      <color theme="1"/>
      <name val="Arial"/>
      <family val="2"/>
    </font>
    <font>
      <sz val="12"/>
      <color theme="1"/>
      <name val="Calibri"/>
      <family val="2"/>
      <scheme val="minor"/>
    </font>
    <font>
      <sz val="11"/>
      <color rgb="FF000000"/>
      <name val="Arial"/>
      <family val="2"/>
    </font>
    <font>
      <u val="singleAccounting"/>
      <sz val="12"/>
      <color theme="1"/>
      <name val="Arial"/>
      <family val="2"/>
    </font>
    <font>
      <b/>
      <sz val="7"/>
      <color theme="1"/>
      <name val="Arial"/>
      <family val="2"/>
    </font>
    <font>
      <sz val="11"/>
      <name val="Calibri"/>
      <family val="2"/>
      <scheme val="minor"/>
    </font>
    <font>
      <sz val="10"/>
      <color rgb="FF000000"/>
      <name val="Arial"/>
      <family val="2"/>
    </font>
    <font>
      <b/>
      <sz val="11"/>
      <color theme="0"/>
      <name val="Calibri"/>
      <family val="2"/>
      <scheme val="minor"/>
    </font>
    <font>
      <sz val="11"/>
      <color theme="0"/>
      <name val="Calibri"/>
      <family val="2"/>
      <scheme val="minor"/>
    </font>
    <font>
      <sz val="12"/>
      <color theme="0"/>
      <name val="Arial"/>
      <family val="2"/>
    </font>
    <font>
      <b/>
      <sz val="12"/>
      <color theme="0"/>
      <name val="Arial"/>
      <family val="2"/>
    </font>
    <font>
      <sz val="11"/>
      <color theme="0"/>
      <name val="Arial"/>
      <family val="2"/>
    </font>
    <font>
      <sz val="12"/>
      <color theme="0"/>
      <name val="Calibri"/>
      <family val="2"/>
      <scheme val="minor"/>
    </font>
    <font>
      <b/>
      <sz val="11"/>
      <name val="Calibri"/>
      <family val="2"/>
      <scheme val="minor"/>
    </font>
    <font>
      <sz val="12"/>
      <name val="Calibri"/>
      <family val="2"/>
      <scheme val="minor"/>
    </font>
    <font>
      <b/>
      <sz val="14"/>
      <color theme="1"/>
      <name val="Arial"/>
      <family val="2"/>
    </font>
    <font>
      <b/>
      <sz val="10"/>
      <color theme="1"/>
      <name val="Arial"/>
      <family val="2"/>
    </font>
    <font>
      <sz val="9"/>
      <color rgb="FF000000"/>
      <name val="Arial"/>
      <family val="2"/>
    </font>
    <font>
      <b/>
      <sz val="9"/>
      <color rgb="FF000000"/>
      <name val="Arial"/>
      <family val="2"/>
    </font>
    <font>
      <sz val="9"/>
      <color rgb="FF000000"/>
      <name val="Calibri"/>
      <family val="2"/>
    </font>
    <font>
      <b/>
      <sz val="9"/>
      <color theme="1"/>
      <name val="Arial"/>
      <family val="2"/>
    </font>
    <font>
      <b/>
      <sz val="12"/>
      <color theme="1"/>
      <name val="Calibri"/>
      <family val="2"/>
      <scheme val="minor"/>
    </font>
    <font>
      <b/>
      <sz val="11"/>
      <color rgb="FF000000"/>
      <name val="Arial"/>
      <family val="2"/>
    </font>
    <font>
      <sz val="10"/>
      <color theme="1"/>
      <name val="Arial"/>
      <family val="2"/>
    </font>
    <font>
      <b/>
      <sz val="8"/>
      <color theme="1"/>
      <name val="Calibri"/>
      <family val="2"/>
      <scheme val="minor"/>
    </font>
    <font>
      <sz val="8"/>
      <color theme="1"/>
      <name val="Calibri"/>
      <family val="2"/>
      <scheme val="minor"/>
    </font>
    <font>
      <b/>
      <sz val="8"/>
      <name val="Arial"/>
      <family val="2"/>
    </font>
    <font>
      <sz val="8"/>
      <name val="Arial"/>
      <family val="2"/>
    </font>
    <font>
      <sz val="8"/>
      <color theme="1"/>
      <name val="Arial"/>
      <family val="2"/>
    </font>
    <font>
      <sz val="11"/>
      <color rgb="FF000000"/>
      <name val="Calibri"/>
      <family val="2"/>
      <scheme val="minor"/>
    </font>
    <font>
      <sz val="10"/>
      <color theme="0"/>
      <name val="Arial"/>
      <family val="2"/>
    </font>
    <font>
      <b/>
      <sz val="10"/>
      <color theme="0"/>
      <name val="Arial"/>
      <family val="2"/>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7" fillId="0" borderId="0"/>
    <xf numFmtId="44" fontId="10" fillId="0" borderId="0" applyFont="0" applyFill="0" applyBorder="0" applyAlignment="0" applyProtection="0"/>
    <xf numFmtId="43" fontId="10" fillId="0" borderId="0" applyFont="0" applyFill="0" applyBorder="0" applyAlignment="0" applyProtection="0"/>
  </cellStyleXfs>
  <cellXfs count="538">
    <xf numFmtId="0" fontId="0" fillId="0" borderId="0" xfId="0"/>
    <xf numFmtId="0" fontId="7" fillId="0" borderId="0" xfId="0" applyFont="1" applyAlignment="1">
      <alignment vertical="center"/>
    </xf>
    <xf numFmtId="0" fontId="7" fillId="0" borderId="0" xfId="0" applyFont="1" applyAlignment="1">
      <alignment horizontal="left" vertical="center"/>
    </xf>
    <xf numFmtId="0" fontId="0" fillId="2" borderId="0" xfId="0" applyFill="1"/>
    <xf numFmtId="0" fontId="2" fillId="2" borderId="0" xfId="0" applyFont="1" applyFill="1" applyAlignment="1">
      <alignment vertical="center"/>
    </xf>
    <xf numFmtId="0" fontId="0" fillId="2" borderId="0" xfId="0" applyFill="1" applyAlignment="1">
      <alignment vertical="center"/>
    </xf>
    <xf numFmtId="0" fontId="3" fillId="2" borderId="0" xfId="0" applyFont="1" applyFill="1"/>
    <xf numFmtId="0" fontId="3" fillId="2" borderId="0" xfId="0" applyFont="1" applyFill="1" applyAlignment="1"/>
    <xf numFmtId="0" fontId="7" fillId="2" borderId="0" xfId="0" applyFont="1" applyFill="1" applyBorder="1" applyAlignment="1">
      <alignment horizontal="justify"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2" fillId="2" borderId="0" xfId="0"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horizontal="justify"/>
    </xf>
    <xf numFmtId="0" fontId="3" fillId="2" borderId="0" xfId="0" applyFont="1" applyFill="1" applyBorder="1"/>
    <xf numFmtId="0" fontId="2" fillId="2" borderId="0" xfId="0" applyFont="1" applyFill="1" applyBorder="1" applyAlignment="1">
      <alignment horizontal="left"/>
    </xf>
    <xf numFmtId="0" fontId="15"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17" fillId="2" borderId="0" xfId="0" applyFont="1" applyFill="1"/>
    <xf numFmtId="0" fontId="5" fillId="2" borderId="0" xfId="0" applyFont="1" applyFill="1"/>
    <xf numFmtId="0" fontId="2" fillId="2" borderId="0" xfId="0" applyFont="1" applyFill="1"/>
    <xf numFmtId="0" fontId="1" fillId="2" borderId="0" xfId="0" applyFont="1" applyFill="1"/>
    <xf numFmtId="0" fontId="4" fillId="0" borderId="1" xfId="0" applyFont="1" applyBorder="1" applyAlignment="1">
      <alignment vertical="center"/>
    </xf>
    <xf numFmtId="0" fontId="15" fillId="0" borderId="1" xfId="0" applyFont="1" applyBorder="1" applyAlignment="1">
      <alignment vertical="center"/>
    </xf>
    <xf numFmtId="0" fontId="2" fillId="2" borderId="0" xfId="0" applyFont="1" applyFill="1" applyAlignment="1">
      <alignment vertical="center" wrapText="1"/>
    </xf>
    <xf numFmtId="0" fontId="3" fillId="2" borderId="0" xfId="0" applyFont="1" applyFill="1" applyBorder="1" applyAlignment="1"/>
    <xf numFmtId="0" fontId="5" fillId="2" borderId="0" xfId="0" applyFont="1" applyFill="1" applyBorder="1" applyAlignment="1">
      <alignment horizontal="justify" vertical="center" wrapText="1"/>
    </xf>
    <xf numFmtId="0" fontId="2" fillId="2" borderId="0" xfId="0" applyFont="1" applyFill="1" applyAlignment="1">
      <alignment horizontal="center"/>
    </xf>
    <xf numFmtId="0" fontId="0" fillId="2" borderId="1" xfId="0" applyFill="1" applyBorder="1"/>
    <xf numFmtId="0" fontId="0" fillId="2" borderId="0" xfId="0" applyFill="1" applyAlignment="1">
      <alignment horizontal="left"/>
    </xf>
    <xf numFmtId="44" fontId="19" fillId="2" borderId="0" xfId="0" applyNumberFormat="1" applyFont="1" applyFill="1" applyBorder="1" applyAlignment="1">
      <alignment horizontal="center"/>
    </xf>
    <xf numFmtId="0" fontId="7" fillId="0" borderId="0" xfId="0" applyFont="1" applyBorder="1" applyAlignment="1">
      <alignment vertical="center"/>
    </xf>
    <xf numFmtId="4" fontId="12"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wrapText="1"/>
    </xf>
    <xf numFmtId="0" fontId="7" fillId="0" borderId="1" xfId="0" applyFont="1" applyBorder="1" applyAlignment="1">
      <alignment horizontal="left" vertical="center"/>
    </xf>
    <xf numFmtId="0" fontId="7" fillId="0" borderId="0" xfId="0" applyFont="1" applyBorder="1" applyAlignment="1">
      <alignment horizontal="left" vertical="center"/>
    </xf>
    <xf numFmtId="0" fontId="6" fillId="0" borderId="0" xfId="0" applyFont="1" applyBorder="1" applyAlignment="1">
      <alignment vertical="center"/>
    </xf>
    <xf numFmtId="0" fontId="2" fillId="2" borderId="0" xfId="0" applyFont="1" applyFill="1" applyBorder="1"/>
    <xf numFmtId="0" fontId="2" fillId="2" borderId="0" xfId="0" applyFont="1" applyFill="1" applyAlignment="1">
      <alignment horizontal="left"/>
    </xf>
    <xf numFmtId="0" fontId="2" fillId="2" borderId="0" xfId="0" applyFont="1" applyFill="1" applyAlignment="1">
      <alignment horizontal="left"/>
    </xf>
    <xf numFmtId="0" fontId="5" fillId="2" borderId="0" xfId="0" applyFont="1" applyFill="1" applyAlignment="1">
      <alignment horizontal="left" vertical="center" wrapText="1"/>
    </xf>
    <xf numFmtId="0" fontId="15" fillId="2" borderId="0" xfId="0" applyFont="1" applyFill="1" applyBorder="1" applyAlignment="1">
      <alignment vertical="center"/>
    </xf>
    <xf numFmtId="0" fontId="3" fillId="2" borderId="0" xfId="0" applyFont="1" applyFill="1" applyAlignment="1">
      <alignment horizontal="left" vertical="center" wrapText="1"/>
    </xf>
    <xf numFmtId="0" fontId="7" fillId="2" borderId="0" xfId="0" applyFont="1" applyFill="1" applyAlignment="1">
      <alignment horizontal="left" vertical="center"/>
    </xf>
    <xf numFmtId="0" fontId="7" fillId="2" borderId="0" xfId="0" applyFont="1" applyFill="1" applyAlignment="1">
      <alignment vertical="center"/>
    </xf>
    <xf numFmtId="0" fontId="2" fillId="0" borderId="0" xfId="0" applyFont="1" applyAlignment="1">
      <alignment horizontal="left" vertical="center"/>
    </xf>
    <xf numFmtId="0" fontId="2" fillId="2" borderId="0" xfId="0" applyFont="1" applyFill="1" applyAlignment="1">
      <alignment horizontal="left"/>
    </xf>
    <xf numFmtId="0" fontId="2" fillId="2" borderId="1" xfId="0" applyFont="1" applyFill="1" applyBorder="1" applyAlignment="1">
      <alignment horizontal="center" vertical="center" wrapText="1"/>
    </xf>
    <xf numFmtId="44" fontId="3" fillId="2" borderId="1" xfId="2" applyFont="1" applyFill="1" applyBorder="1" applyAlignment="1">
      <alignment horizontal="center"/>
    </xf>
    <xf numFmtId="0" fontId="2" fillId="2" borderId="3" xfId="0" applyFont="1" applyFill="1" applyBorder="1" applyAlignment="1">
      <alignment horizontal="center" vertical="center" wrapText="1"/>
    </xf>
    <xf numFmtId="44" fontId="19" fillId="2" borderId="0" xfId="0" applyNumberFormat="1" applyFont="1" applyFill="1" applyBorder="1" applyAlignment="1">
      <alignment horizontal="center"/>
    </xf>
    <xf numFmtId="0" fontId="0" fillId="2" borderId="1" xfId="0" applyFill="1" applyBorder="1" applyAlignment="1"/>
    <xf numFmtId="0" fontId="0" fillId="2" borderId="0" xfId="0" applyFill="1" applyBorder="1"/>
    <xf numFmtId="0" fontId="2" fillId="0"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2" borderId="1" xfId="0" applyFill="1" applyBorder="1" applyAlignment="1">
      <alignment wrapText="1"/>
    </xf>
    <xf numFmtId="49" fontId="0" fillId="2" borderId="1" xfId="0" applyNumberFormat="1" applyFill="1" applyBorder="1" applyAlignment="1">
      <alignment horizontal="center"/>
    </xf>
    <xf numFmtId="49" fontId="0" fillId="0" borderId="1" xfId="0" applyNumberFormat="1" applyFill="1" applyBorder="1" applyAlignment="1">
      <alignment horizontal="center"/>
    </xf>
    <xf numFmtId="0" fontId="21" fillId="0" borderId="1" xfId="1" applyFont="1" applyBorder="1" applyAlignment="1">
      <alignment horizontal="left" vertical="center" wrapText="1"/>
    </xf>
    <xf numFmtId="0" fontId="0" fillId="0" borderId="2" xfId="0" applyFill="1" applyBorder="1" applyAlignment="1">
      <alignment wrapText="1"/>
    </xf>
    <xf numFmtId="0" fontId="0" fillId="0" borderId="2" xfId="0" applyFill="1" applyBorder="1" applyAlignment="1"/>
    <xf numFmtId="0" fontId="0" fillId="0" borderId="1" xfId="0" applyFill="1" applyBorder="1" applyAlignment="1">
      <alignment horizontal="left"/>
    </xf>
    <xf numFmtId="4" fontId="3" fillId="2" borderId="0" xfId="0" applyNumberFormat="1" applyFont="1" applyFill="1"/>
    <xf numFmtId="4" fontId="0" fillId="2" borderId="1" xfId="0" applyNumberFormat="1" applyFill="1" applyBorder="1"/>
    <xf numFmtId="4" fontId="0" fillId="0" borderId="0" xfId="0" applyNumberFormat="1"/>
    <xf numFmtId="4" fontId="0" fillId="2" borderId="1" xfId="0" applyNumberFormat="1" applyFill="1" applyBorder="1" applyAlignment="1">
      <alignment horizontal="center"/>
    </xf>
    <xf numFmtId="4" fontId="0" fillId="2" borderId="1" xfId="2" applyNumberFormat="1" applyFont="1" applyFill="1" applyBorder="1" applyAlignment="1">
      <alignment horizontal="center"/>
    </xf>
    <xf numFmtId="4" fontId="0" fillId="2" borderId="1" xfId="0" applyNumberFormat="1" applyFill="1" applyBorder="1" applyAlignment="1">
      <alignment horizontal="right"/>
    </xf>
    <xf numFmtId="4" fontId="0" fillId="0" borderId="1" xfId="0" applyNumberFormat="1" applyBorder="1"/>
    <xf numFmtId="4" fontId="0" fillId="2" borderId="10" xfId="0" applyNumberFormat="1" applyFill="1" applyBorder="1"/>
    <xf numFmtId="0" fontId="0" fillId="2" borderId="12" xfId="0" applyFill="1" applyBorder="1"/>
    <xf numFmtId="4" fontId="0" fillId="2" borderId="6" xfId="0" applyNumberFormat="1" applyFill="1" applyBorder="1"/>
    <xf numFmtId="4" fontId="0" fillId="2" borderId="8" xfId="0" applyNumberFormat="1" applyFill="1" applyBorder="1"/>
    <xf numFmtId="4" fontId="0" fillId="2" borderId="12" xfId="0" applyNumberFormat="1" applyFill="1" applyBorder="1"/>
    <xf numFmtId="4" fontId="0" fillId="2" borderId="12" xfId="2" applyNumberFormat="1" applyFont="1" applyFill="1" applyBorder="1" applyAlignment="1">
      <alignment horizontal="center"/>
    </xf>
    <xf numFmtId="4" fontId="0" fillId="2" borderId="0" xfId="0" applyNumberFormat="1" applyFill="1" applyBorder="1"/>
    <xf numFmtId="4" fontId="0" fillId="2" borderId="0" xfId="2" applyNumberFormat="1" applyFont="1" applyFill="1" applyBorder="1" applyAlignment="1">
      <alignment horizontal="center"/>
    </xf>
    <xf numFmtId="0" fontId="0" fillId="2" borderId="0" xfId="0" applyFill="1" applyBorder="1" applyAlignment="1">
      <alignment horizontal="left"/>
    </xf>
    <xf numFmtId="49" fontId="0" fillId="0" borderId="0" xfId="0" applyNumberFormat="1" applyFill="1" applyBorder="1" applyAlignment="1">
      <alignment horizontal="center"/>
    </xf>
    <xf numFmtId="0" fontId="21" fillId="0" borderId="0" xfId="1" applyFont="1" applyBorder="1" applyAlignment="1">
      <alignment horizontal="left" vertical="center" wrapText="1"/>
    </xf>
    <xf numFmtId="0" fontId="0" fillId="0" borderId="0" xfId="0" applyFill="1" applyBorder="1" applyAlignment="1">
      <alignment horizontal="left"/>
    </xf>
    <xf numFmtId="4" fontId="0" fillId="0" borderId="0" xfId="0" applyNumberFormat="1" applyBorder="1"/>
    <xf numFmtId="4" fontId="1" fillId="2" borderId="1" xfId="0" applyNumberFormat="1" applyFont="1" applyFill="1" applyBorder="1"/>
    <xf numFmtId="4" fontId="1" fillId="2" borderId="1" xfId="0" applyNumberFormat="1" applyFont="1" applyFill="1" applyBorder="1" applyAlignment="1">
      <alignment horizontal="center"/>
    </xf>
    <xf numFmtId="0" fontId="0" fillId="2" borderId="3" xfId="0" applyFill="1" applyBorder="1" applyAlignment="1">
      <alignment horizontal="left"/>
    </xf>
    <xf numFmtId="49" fontId="0" fillId="0" borderId="3" xfId="0" applyNumberFormat="1" applyFill="1" applyBorder="1" applyAlignment="1">
      <alignment horizontal="center"/>
    </xf>
    <xf numFmtId="0" fontId="21" fillId="0" borderId="3" xfId="1" applyFont="1" applyBorder="1" applyAlignment="1">
      <alignment horizontal="left" vertical="center" wrapText="1"/>
    </xf>
    <xf numFmtId="0" fontId="0" fillId="0" borderId="3" xfId="0" applyFill="1" applyBorder="1" applyAlignment="1">
      <alignment horizontal="left"/>
    </xf>
    <xf numFmtId="0" fontId="0" fillId="2" borderId="4" xfId="0" applyFill="1" applyBorder="1" applyAlignment="1">
      <alignment horizontal="left"/>
    </xf>
    <xf numFmtId="4" fontId="0" fillId="2" borderId="2" xfId="0" applyNumberFormat="1" applyFill="1" applyBorder="1" applyAlignment="1">
      <alignment horizontal="right"/>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horizontal="left" vertical="center" wrapText="1"/>
    </xf>
    <xf numFmtId="4" fontId="7" fillId="0" borderId="1" xfId="0" applyNumberFormat="1" applyFont="1" applyBorder="1" applyAlignment="1">
      <alignment vertical="center"/>
    </xf>
    <xf numFmtId="0" fontId="26" fillId="2" borderId="0" xfId="0" applyFont="1" applyFill="1" applyBorder="1"/>
    <xf numFmtId="0" fontId="25" fillId="2" borderId="0" xfId="0" applyFont="1" applyFill="1" applyBorder="1"/>
    <xf numFmtId="0" fontId="24" fillId="2" borderId="0" xfId="0" applyFont="1" applyFill="1" applyBorder="1"/>
    <xf numFmtId="4" fontId="24" fillId="2" borderId="0" xfId="0" applyNumberFormat="1" applyFont="1" applyFill="1" applyBorder="1"/>
    <xf numFmtId="0" fontId="24" fillId="0" borderId="0" xfId="0" applyFont="1" applyBorder="1"/>
    <xf numFmtId="4" fontId="23" fillId="2" borderId="0" xfId="0" applyNumberFormat="1" applyFont="1" applyFill="1" applyBorder="1"/>
    <xf numFmtId="0" fontId="23" fillId="2" borderId="0" xfId="0" applyFont="1" applyFill="1" applyBorder="1"/>
    <xf numFmtId="0" fontId="28" fillId="2" borderId="0" xfId="0" applyFont="1" applyFill="1" applyBorder="1"/>
    <xf numFmtId="0" fontId="27" fillId="2" borderId="0" xfId="0" applyFont="1" applyFill="1" applyBorder="1"/>
    <xf numFmtId="0" fontId="26" fillId="2" borderId="0" xfId="0" applyFont="1" applyFill="1" applyBorder="1" applyAlignment="1">
      <alignment vertical="center" wrapText="1"/>
    </xf>
    <xf numFmtId="4" fontId="21" fillId="2" borderId="0" xfId="0" applyNumberFormat="1" applyFont="1" applyFill="1" applyBorder="1"/>
    <xf numFmtId="0" fontId="21" fillId="2" borderId="0" xfId="0" applyFont="1" applyFill="1" applyBorder="1"/>
    <xf numFmtId="4" fontId="9" fillId="2" borderId="0" xfId="0" applyNumberFormat="1" applyFont="1" applyFill="1" applyBorder="1"/>
    <xf numFmtId="0" fontId="9" fillId="2" borderId="0" xfId="0" applyFont="1" applyFill="1" applyBorder="1"/>
    <xf numFmtId="4" fontId="8" fillId="0" borderId="0" xfId="0" applyNumberFormat="1" applyFont="1" applyBorder="1" applyAlignment="1">
      <alignment horizontal="left" vertical="center"/>
    </xf>
    <xf numFmtId="4" fontId="11" fillId="2" borderId="0" xfId="0" applyNumberFormat="1" applyFont="1" applyFill="1" applyBorder="1"/>
    <xf numFmtId="4" fontId="21" fillId="0" borderId="0" xfId="0" applyNumberFormat="1" applyFont="1" applyBorder="1"/>
    <xf numFmtId="0" fontId="21" fillId="0" borderId="0" xfId="0" applyFont="1" applyBorder="1"/>
    <xf numFmtId="4" fontId="29" fillId="2" borderId="0" xfId="0" applyNumberFormat="1" applyFont="1" applyFill="1" applyBorder="1"/>
    <xf numFmtId="0" fontId="29" fillId="2" borderId="0" xfId="0" applyFont="1" applyFill="1" applyBorder="1"/>
    <xf numFmtId="4" fontId="30" fillId="2" borderId="0" xfId="0" applyNumberFormat="1" applyFont="1" applyFill="1" applyBorder="1"/>
    <xf numFmtId="0" fontId="30" fillId="2" borderId="0" xfId="0" applyFont="1" applyFill="1" applyBorder="1"/>
    <xf numFmtId="0" fontId="11" fillId="2" borderId="0" xfId="0" applyFont="1" applyFill="1" applyBorder="1"/>
    <xf numFmtId="0" fontId="21" fillId="2" borderId="0" xfId="0" applyFont="1" applyFill="1" applyBorder="1" applyAlignment="1">
      <alignment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0" xfId="0" applyFont="1" applyFill="1" applyBorder="1" applyAlignment="1">
      <alignment vertical="center" wrapText="1"/>
    </xf>
    <xf numFmtId="4" fontId="12" fillId="2" borderId="12" xfId="2" applyNumberFormat="1" applyFont="1" applyFill="1" applyBorder="1" applyAlignment="1">
      <alignment horizontal="center" vertical="center"/>
    </xf>
    <xf numFmtId="44" fontId="12" fillId="2" borderId="12" xfId="2" applyFont="1" applyFill="1" applyBorder="1" applyAlignment="1">
      <alignment horizontal="center" vertical="center"/>
    </xf>
    <xf numFmtId="0" fontId="0" fillId="2" borderId="13" xfId="0" applyFill="1" applyBorder="1" applyAlignment="1">
      <alignment vertical="center"/>
    </xf>
    <xf numFmtId="0" fontId="12" fillId="2" borderId="0" xfId="0" applyFont="1" applyFill="1" applyBorder="1" applyAlignment="1">
      <alignment horizontal="center" vertical="center"/>
    </xf>
    <xf numFmtId="0" fontId="5" fillId="2" borderId="0" xfId="0" applyFont="1" applyFill="1" applyBorder="1" applyAlignment="1">
      <alignment vertical="center" wrapText="1"/>
    </xf>
    <xf numFmtId="4" fontId="5" fillId="2" borderId="14" xfId="0" applyNumberFormat="1" applyFont="1" applyFill="1" applyBorder="1" applyAlignment="1">
      <alignment vertical="center"/>
    </xf>
    <xf numFmtId="4" fontId="33" fillId="2" borderId="14" xfId="0" applyNumberFormat="1" applyFont="1" applyFill="1" applyBorder="1" applyAlignment="1">
      <alignment vertical="center"/>
    </xf>
    <xf numFmtId="0" fontId="5" fillId="2" borderId="0" xfId="0" applyFont="1" applyFill="1" applyBorder="1" applyAlignment="1">
      <alignment vertical="center"/>
    </xf>
    <xf numFmtId="0" fontId="5" fillId="2" borderId="14" xfId="0" applyFont="1" applyFill="1" applyBorder="1" applyAlignment="1">
      <alignment vertical="center"/>
    </xf>
    <xf numFmtId="4" fontId="0" fillId="2" borderId="0" xfId="0" applyNumberFormat="1" applyFill="1" applyAlignment="1">
      <alignment vertical="center"/>
    </xf>
    <xf numFmtId="0" fontId="0" fillId="2" borderId="13" xfId="0" applyFill="1" applyBorder="1"/>
    <xf numFmtId="4" fontId="5" fillId="2" borderId="14" xfId="0" applyNumberFormat="1" applyFont="1" applyFill="1" applyBorder="1"/>
    <xf numFmtId="0" fontId="5" fillId="2" borderId="14" xfId="0" applyFont="1" applyFill="1" applyBorder="1"/>
    <xf numFmtId="0" fontId="5" fillId="2" borderId="0" xfId="0" applyFont="1" applyFill="1" applyBorder="1"/>
    <xf numFmtId="4" fontId="12" fillId="2" borderId="14" xfId="2" applyNumberFormat="1" applyFont="1" applyFill="1" applyBorder="1" applyAlignment="1">
      <alignment horizontal="center" vertical="center"/>
    </xf>
    <xf numFmtId="44" fontId="12" fillId="2" borderId="14" xfId="2" applyFont="1" applyFill="1" applyBorder="1" applyAlignment="1">
      <alignment horizontal="center" vertical="center"/>
    </xf>
    <xf numFmtId="0" fontId="5" fillId="2" borderId="0" xfId="0" applyFont="1" applyFill="1" applyBorder="1" applyAlignment="1">
      <alignment wrapText="1"/>
    </xf>
    <xf numFmtId="44" fontId="12" fillId="2" borderId="14" xfId="0" applyNumberFormat="1" applyFont="1" applyFill="1" applyBorder="1" applyAlignment="1">
      <alignment horizontal="center" vertical="center"/>
    </xf>
    <xf numFmtId="0" fontId="0" fillId="2" borderId="7" xfId="0" applyFill="1" applyBorder="1"/>
    <xf numFmtId="0" fontId="0" fillId="2" borderId="5" xfId="0" applyFill="1" applyBorder="1"/>
    <xf numFmtId="0" fontId="5" fillId="2" borderId="5" xfId="0" applyFont="1" applyFill="1" applyBorder="1" applyAlignment="1">
      <alignment wrapText="1"/>
    </xf>
    <xf numFmtId="0" fontId="5" fillId="2" borderId="15" xfId="0" applyFont="1" applyFill="1" applyBorder="1"/>
    <xf numFmtId="0" fontId="5" fillId="2" borderId="5" xfId="0" applyFont="1" applyFill="1" applyBorder="1"/>
    <xf numFmtId="0" fontId="5" fillId="2" borderId="0" xfId="0" applyFont="1" applyFill="1" applyAlignment="1">
      <alignment wrapText="1"/>
    </xf>
    <xf numFmtId="44" fontId="0" fillId="2" borderId="0" xfId="0" applyNumberFormat="1" applyFill="1"/>
    <xf numFmtId="0" fontId="0" fillId="2" borderId="0" xfId="0" applyFill="1" applyAlignment="1">
      <alignment wrapText="1"/>
    </xf>
    <xf numFmtId="0" fontId="34" fillId="2" borderId="1" xfId="0" applyNumberFormat="1" applyFont="1" applyFill="1" applyBorder="1" applyAlignment="1">
      <alignment horizontal="center" vertical="center" wrapText="1"/>
    </xf>
    <xf numFmtId="0" fontId="34" fillId="2" borderId="1" xfId="0" applyNumberFormat="1" applyFont="1" applyFill="1" applyBorder="1" applyAlignment="1">
      <alignment horizontal="center" vertical="center"/>
    </xf>
    <xf numFmtId="0" fontId="34" fillId="2" borderId="11" xfId="0" applyFont="1" applyFill="1" applyBorder="1" applyAlignment="1">
      <alignment vertical="center" wrapText="1"/>
    </xf>
    <xf numFmtId="0" fontId="34" fillId="2" borderId="1" xfId="0" applyFont="1" applyFill="1" applyBorder="1" applyAlignment="1">
      <alignment horizontal="center" vertical="center"/>
    </xf>
    <xf numFmtId="4" fontId="33" fillId="2" borderId="1" xfId="0" applyNumberFormat="1" applyFont="1" applyFill="1" applyBorder="1" applyAlignment="1">
      <alignment vertical="center"/>
    </xf>
    <xf numFmtId="0" fontId="34" fillId="2" borderId="1" xfId="0" applyFont="1" applyFill="1" applyBorder="1" applyAlignment="1">
      <alignment vertical="center" wrapText="1"/>
    </xf>
    <xf numFmtId="4" fontId="34" fillId="2" borderId="1" xfId="2" applyNumberFormat="1" applyFont="1" applyFill="1" applyBorder="1" applyAlignment="1">
      <alignment horizontal="center" vertical="center"/>
    </xf>
    <xf numFmtId="4" fontId="34" fillId="2" borderId="1" xfId="0" applyNumberFormat="1" applyFont="1" applyFill="1" applyBorder="1" applyAlignment="1">
      <alignment horizontal="center" vertical="center"/>
    </xf>
    <xf numFmtId="0" fontId="0" fillId="0" borderId="0" xfId="0" applyAlignment="1">
      <alignment horizontal="justify" wrapText="1"/>
    </xf>
    <xf numFmtId="0" fontId="34" fillId="2" borderId="2" xfId="0" applyNumberFormat="1" applyFont="1" applyFill="1" applyBorder="1" applyAlignment="1">
      <alignment horizontal="center" vertical="center"/>
    </xf>
    <xf numFmtId="4" fontId="34" fillId="2" borderId="12" xfId="2" applyNumberFormat="1" applyFont="1" applyFill="1" applyBorder="1" applyAlignment="1">
      <alignment horizontal="center" vertical="center"/>
    </xf>
    <xf numFmtId="4" fontId="34" fillId="0" borderId="12" xfId="2" applyNumberFormat="1" applyFont="1" applyFill="1" applyBorder="1" applyAlignment="1">
      <alignment horizontal="center" vertical="center"/>
    </xf>
    <xf numFmtId="4" fontId="34" fillId="2" borderId="11" xfId="2" applyNumberFormat="1" applyFont="1" applyFill="1" applyBorder="1" applyAlignment="1">
      <alignment horizontal="center" vertical="center"/>
    </xf>
    <xf numFmtId="0" fontId="35" fillId="2" borderId="13" xfId="0" applyFont="1" applyFill="1" applyBorder="1" applyAlignment="1">
      <alignment vertical="center"/>
    </xf>
    <xf numFmtId="0" fontId="34" fillId="2" borderId="0" xfId="0" applyFont="1" applyFill="1" applyBorder="1" applyAlignment="1">
      <alignment horizontal="center" vertical="center"/>
    </xf>
    <xf numFmtId="0" fontId="33" fillId="2" borderId="11" xfId="0" applyFont="1" applyFill="1" applyBorder="1" applyAlignment="1">
      <alignment vertical="center" wrapText="1"/>
    </xf>
    <xf numFmtId="4" fontId="33" fillId="0" borderId="1" xfId="0" applyNumberFormat="1" applyFont="1" applyFill="1" applyBorder="1" applyAlignment="1">
      <alignment vertical="center"/>
    </xf>
    <xf numFmtId="4" fontId="33" fillId="0" borderId="4" xfId="0" applyNumberFormat="1" applyFont="1" applyFill="1" applyBorder="1" applyAlignment="1">
      <alignment vertical="center"/>
    </xf>
    <xf numFmtId="4" fontId="34" fillId="0" borderId="1" xfId="2" applyNumberFormat="1" applyFont="1" applyFill="1" applyBorder="1" applyAlignment="1">
      <alignment horizontal="center" vertical="center"/>
    </xf>
    <xf numFmtId="4" fontId="34" fillId="0" borderId="4" xfId="2" applyNumberFormat="1" applyFont="1" applyFill="1" applyBorder="1" applyAlignment="1">
      <alignment horizontal="center" vertical="center"/>
    </xf>
    <xf numFmtId="4" fontId="34" fillId="0" borderId="1" xfId="0" applyNumberFormat="1" applyFont="1" applyFill="1" applyBorder="1" applyAlignment="1">
      <alignment horizontal="center" vertical="center"/>
    </xf>
    <xf numFmtId="4" fontId="34" fillId="0" borderId="4" xfId="0" applyNumberFormat="1" applyFont="1" applyFill="1" applyBorder="1" applyAlignment="1">
      <alignment horizontal="center" vertical="center"/>
    </xf>
    <xf numFmtId="0" fontId="35" fillId="2" borderId="7" xfId="0" applyFont="1" applyFill="1" applyBorder="1" applyAlignment="1">
      <alignment vertical="center"/>
    </xf>
    <xf numFmtId="0" fontId="35" fillId="2" borderId="5" xfId="0" applyFont="1" applyFill="1" applyBorder="1" applyAlignment="1">
      <alignment vertical="center"/>
    </xf>
    <xf numFmtId="0" fontId="33" fillId="2" borderId="9" xfId="0" applyFont="1" applyFill="1" applyBorder="1" applyAlignment="1">
      <alignment vertical="center" wrapText="1"/>
    </xf>
    <xf numFmtId="4" fontId="33" fillId="2" borderId="4" xfId="0" applyNumberFormat="1" applyFont="1" applyFill="1" applyBorder="1" applyAlignment="1">
      <alignment vertical="center"/>
    </xf>
    <xf numFmtId="0" fontId="31" fillId="2" borderId="0" xfId="0" applyFont="1" applyFill="1" applyAlignment="1">
      <alignment horizontal="center" vertical="center"/>
    </xf>
    <xf numFmtId="0" fontId="0" fillId="0" borderId="0" xfId="0" applyAlignment="1">
      <alignment horizontal="justify" vertical="justify" wrapText="1"/>
    </xf>
    <xf numFmtId="0" fontId="34" fillId="2" borderId="1" xfId="0" applyFont="1" applyFill="1" applyBorder="1" applyAlignment="1">
      <alignment horizontal="center" vertical="center" wrapText="1"/>
    </xf>
    <xf numFmtId="0" fontId="34" fillId="2" borderId="0" xfId="0" applyFont="1" applyFill="1" applyBorder="1" applyAlignment="1">
      <alignment vertical="center"/>
    </xf>
    <xf numFmtId="0" fontId="34" fillId="2" borderId="1" xfId="0" applyFont="1" applyFill="1" applyBorder="1" applyAlignment="1">
      <alignment vertical="center"/>
    </xf>
    <xf numFmtId="0" fontId="33" fillId="2" borderId="1" xfId="0" applyFont="1" applyFill="1" applyBorder="1" applyAlignment="1">
      <alignment horizontal="center" vertical="center"/>
    </xf>
    <xf numFmtId="0" fontId="33" fillId="2" borderId="1" xfId="0" applyFont="1" applyFill="1" applyBorder="1" applyAlignment="1">
      <alignment horizontal="left" vertical="center" wrapText="1" indent="1"/>
    </xf>
    <xf numFmtId="0" fontId="33" fillId="2" borderId="1" xfId="0" applyFont="1" applyFill="1" applyBorder="1" applyAlignment="1">
      <alignment vertical="center"/>
    </xf>
    <xf numFmtId="0" fontId="33" fillId="2" borderId="1" xfId="0" applyFont="1" applyFill="1" applyBorder="1" applyAlignment="1">
      <alignment horizontal="left" vertical="center" indent="1"/>
    </xf>
    <xf numFmtId="0" fontId="33" fillId="2" borderId="1" xfId="0" applyFont="1" applyFill="1" applyBorder="1" applyAlignment="1">
      <alignment horizontal="left" vertical="center" wrapText="1" indent="2"/>
    </xf>
    <xf numFmtId="0" fontId="0" fillId="0" borderId="0" xfId="0" applyAlignment="1">
      <alignment wrapText="1"/>
    </xf>
    <xf numFmtId="0" fontId="1" fillId="2" borderId="2" xfId="0" applyFont="1" applyFill="1" applyBorder="1" applyAlignment="1">
      <alignment vertical="center"/>
    </xf>
    <xf numFmtId="0" fontId="1" fillId="2" borderId="3" xfId="0" applyFont="1" applyFill="1" applyBorder="1" applyAlignment="1">
      <alignment vertical="center"/>
    </xf>
    <xf numFmtId="44" fontId="1" fillId="2" borderId="4" xfId="2" applyFont="1" applyFill="1" applyBorder="1" applyAlignment="1">
      <alignment vertical="center"/>
    </xf>
    <xf numFmtId="0" fontId="0" fillId="0" borderId="0" xfId="0" applyAlignment="1">
      <alignment horizontal="center"/>
    </xf>
    <xf numFmtId="0" fontId="37" fillId="0" borderId="0" xfId="0" applyFont="1"/>
    <xf numFmtId="0" fontId="0" fillId="0" borderId="0" xfId="0" applyFill="1" applyAlignment="1">
      <alignment horizontal="center"/>
    </xf>
    <xf numFmtId="0" fontId="0" fillId="0" borderId="0" xfId="0" applyFill="1" applyAlignment="1">
      <alignment horizontal="left"/>
    </xf>
    <xf numFmtId="0" fontId="0" fillId="0" borderId="0" xfId="0" applyFill="1"/>
    <xf numFmtId="0" fontId="39" fillId="0" borderId="1" xfId="0" applyFont="1" applyFill="1" applyBorder="1" applyAlignment="1">
      <alignment horizontal="left"/>
    </xf>
    <xf numFmtId="0" fontId="39" fillId="0" borderId="1" xfId="0" applyFont="1" applyFill="1" applyBorder="1" applyAlignment="1">
      <alignment horizontal="center"/>
    </xf>
    <xf numFmtId="0" fontId="7" fillId="0" borderId="1" xfId="1" applyFont="1" applyFill="1" applyBorder="1" applyAlignment="1">
      <alignment vertical="center" wrapText="1"/>
    </xf>
    <xf numFmtId="0" fontId="7" fillId="0" borderId="1" xfId="1" applyFont="1" applyFill="1" applyBorder="1" applyAlignment="1">
      <alignment horizontal="center" vertical="center" wrapText="1"/>
    </xf>
    <xf numFmtId="4" fontId="0" fillId="0" borderId="0" xfId="0" applyNumberFormat="1" applyFill="1"/>
    <xf numFmtId="44" fontId="0" fillId="0" borderId="0" xfId="0" applyNumberFormat="1" applyFill="1"/>
    <xf numFmtId="0" fontId="41" fillId="0" borderId="0" xfId="0" applyFont="1"/>
    <xf numFmtId="0" fontId="41" fillId="0" borderId="0" xfId="0" applyFont="1" applyAlignment="1">
      <alignment vertical="center"/>
    </xf>
    <xf numFmtId="4" fontId="41" fillId="0" borderId="0" xfId="0" applyNumberFormat="1" applyFont="1" applyAlignment="1">
      <alignment vertical="center"/>
    </xf>
    <xf numFmtId="0" fontId="42" fillId="2" borderId="1" xfId="1" applyFont="1" applyFill="1" applyBorder="1" applyAlignment="1">
      <alignment horizontal="center" vertical="center"/>
    </xf>
    <xf numFmtId="0" fontId="42" fillId="2" borderId="2" xfId="1" applyFont="1" applyFill="1" applyBorder="1" applyAlignment="1">
      <alignment horizontal="center" vertical="center" wrapText="1"/>
    </xf>
    <xf numFmtId="0" fontId="42" fillId="2" borderId="2" xfId="1" applyFont="1" applyFill="1" applyBorder="1" applyAlignment="1">
      <alignment horizontal="center" vertical="center"/>
    </xf>
    <xf numFmtId="0" fontId="42" fillId="2" borderId="1" xfId="1" applyFont="1" applyFill="1" applyBorder="1" applyAlignment="1">
      <alignment horizontal="center" vertical="center" wrapText="1"/>
    </xf>
    <xf numFmtId="0" fontId="42" fillId="2" borderId="4" xfId="1" applyFont="1" applyFill="1" applyBorder="1" applyAlignment="1">
      <alignment horizontal="center" vertical="center"/>
    </xf>
    <xf numFmtId="0" fontId="42" fillId="2" borderId="15" xfId="1" applyFont="1" applyFill="1" applyBorder="1" applyAlignment="1">
      <alignment horizontal="center" vertical="center" wrapText="1"/>
    </xf>
    <xf numFmtId="4" fontId="42" fillId="2" borderId="15" xfId="1" applyNumberFormat="1" applyFont="1" applyFill="1" applyBorder="1" applyAlignment="1">
      <alignment horizontal="center" vertical="center"/>
    </xf>
    <xf numFmtId="0" fontId="42" fillId="0" borderId="1" xfId="1" applyFont="1" applyFill="1" applyBorder="1" applyAlignment="1">
      <alignment horizontal="center" vertical="center"/>
    </xf>
    <xf numFmtId="0" fontId="43" fillId="0" borderId="1" xfId="1" applyFont="1" applyBorder="1" applyAlignment="1">
      <alignment horizontal="center" vertical="center" wrapText="1"/>
    </xf>
    <xf numFmtId="0" fontId="43" fillId="0" borderId="1" xfId="1" applyFont="1" applyFill="1" applyBorder="1" applyAlignment="1">
      <alignment horizontal="center" vertical="center"/>
    </xf>
    <xf numFmtId="0" fontId="43" fillId="0" borderId="1" xfId="1" applyFont="1" applyFill="1" applyBorder="1" applyAlignment="1">
      <alignment vertical="center" wrapText="1"/>
    </xf>
    <xf numFmtId="0" fontId="43" fillId="0" borderId="15" xfId="1" applyFont="1" applyFill="1" applyBorder="1" applyAlignment="1">
      <alignment vertical="center" wrapText="1"/>
    </xf>
    <xf numFmtId="0" fontId="43" fillId="0" borderId="15" xfId="1" applyFont="1" applyFill="1" applyBorder="1" applyAlignment="1">
      <alignment horizontal="center" vertical="center"/>
    </xf>
    <xf numFmtId="0" fontId="43" fillId="0" borderId="1" xfId="1" applyFont="1" applyBorder="1" applyAlignment="1">
      <alignment horizontal="center" vertical="center"/>
    </xf>
    <xf numFmtId="0" fontId="43" fillId="0" borderId="1" xfId="1" applyFont="1" applyBorder="1" applyAlignment="1">
      <alignment vertical="center" wrapText="1"/>
    </xf>
    <xf numFmtId="4" fontId="43" fillId="0" borderId="1" xfId="1" applyNumberFormat="1" applyFont="1" applyBorder="1" applyAlignment="1">
      <alignment horizontal="center" vertical="center"/>
    </xf>
    <xf numFmtId="4" fontId="43" fillId="0" borderId="1" xfId="1" applyNumberFormat="1" applyFont="1" applyBorder="1" applyAlignment="1">
      <alignment horizontal="right" vertical="center"/>
    </xf>
    <xf numFmtId="0" fontId="43" fillId="0" borderId="15" xfId="1" applyFont="1" applyFill="1" applyBorder="1" applyAlignment="1">
      <alignment horizontal="center" vertical="center" wrapText="1"/>
    </xf>
    <xf numFmtId="4" fontId="42" fillId="0" borderId="1" xfId="1" applyNumberFormat="1" applyFont="1" applyBorder="1" applyAlignment="1">
      <alignment horizontal="right" vertical="center"/>
    </xf>
    <xf numFmtId="4" fontId="41" fillId="0" borderId="0" xfId="0" applyNumberFormat="1" applyFont="1"/>
    <xf numFmtId="0" fontId="42" fillId="0" borderId="0" xfId="1" applyFont="1" applyFill="1" applyAlignment="1">
      <alignment vertical="center"/>
    </xf>
    <xf numFmtId="0" fontId="43" fillId="0" borderId="0" xfId="1" applyFont="1" applyBorder="1" applyAlignment="1">
      <alignment vertical="center"/>
    </xf>
    <xf numFmtId="0" fontId="43" fillId="0" borderId="0" xfId="1" applyFont="1" applyBorder="1" applyAlignment="1">
      <alignment horizontal="center" vertical="center"/>
    </xf>
    <xf numFmtId="4" fontId="43" fillId="0" borderId="0" xfId="1" applyNumberFormat="1" applyFont="1" applyBorder="1" applyAlignment="1">
      <alignment vertical="center"/>
    </xf>
    <xf numFmtId="4" fontId="43" fillId="0" borderId="0" xfId="1" applyNumberFormat="1" applyFont="1" applyFill="1" applyBorder="1" applyAlignment="1">
      <alignment vertical="center"/>
    </xf>
    <xf numFmtId="4" fontId="43" fillId="0" borderId="1" xfId="1" applyNumberFormat="1" applyFont="1" applyBorder="1" applyAlignment="1">
      <alignment horizontal="center" vertical="center" wrapText="1"/>
    </xf>
    <xf numFmtId="0" fontId="44" fillId="0" borderId="0" xfId="0" applyFont="1" applyAlignment="1">
      <alignment vertical="center" wrapText="1"/>
    </xf>
    <xf numFmtId="4" fontId="0" fillId="2" borderId="1" xfId="0" applyNumberFormat="1" applyFill="1" applyBorder="1" applyAlignment="1">
      <alignment horizontal="center"/>
    </xf>
    <xf numFmtId="0" fontId="25" fillId="0" borderId="0" xfId="0" applyFont="1" applyBorder="1" applyAlignment="1">
      <alignment horizontal="center" vertical="center" wrapText="1"/>
    </xf>
    <xf numFmtId="0" fontId="45" fillId="0" borderId="2" xfId="0" applyFont="1" applyBorder="1" applyAlignment="1">
      <alignment vertical="center" wrapText="1"/>
    </xf>
    <xf numFmtId="0" fontId="4" fillId="0" borderId="0" xfId="0" applyFont="1" applyBorder="1" applyAlignment="1">
      <alignment vertical="center" wrapText="1"/>
    </xf>
    <xf numFmtId="4" fontId="0" fillId="2" borderId="1" xfId="0" applyNumberFormat="1" applyFill="1" applyBorder="1" applyAlignment="1">
      <alignment horizontal="center"/>
    </xf>
    <xf numFmtId="0" fontId="32" fillId="2" borderId="15" xfId="0" applyFont="1" applyFill="1" applyBorder="1" applyAlignment="1">
      <alignment horizontal="center" vertical="center" wrapText="1"/>
    </xf>
    <xf numFmtId="44" fontId="5" fillId="2" borderId="0" xfId="0" applyNumberFormat="1" applyFont="1" applyFill="1"/>
    <xf numFmtId="0" fontId="32" fillId="2" borderId="7" xfId="0" applyFont="1" applyFill="1" applyBorder="1" applyAlignment="1">
      <alignment horizontal="center" vertical="center" wrapText="1"/>
    </xf>
    <xf numFmtId="4" fontId="39" fillId="0" borderId="1" xfId="0" applyNumberFormat="1" applyFont="1" applyFill="1" applyBorder="1" applyAlignment="1">
      <alignment horizontal="center" vertical="center"/>
    </xf>
    <xf numFmtId="0" fontId="2" fillId="2" borderId="1" xfId="0" applyFont="1" applyFill="1" applyBorder="1" applyAlignment="1">
      <alignment vertical="center"/>
    </xf>
    <xf numFmtId="0" fontId="3" fillId="2" borderId="1" xfId="0" applyFont="1" applyFill="1" applyBorder="1"/>
    <xf numFmtId="4" fontId="8" fillId="2" borderId="1" xfId="0" applyNumberFormat="1" applyFont="1" applyFill="1" applyBorder="1" applyAlignment="1">
      <alignment horizontal="center"/>
    </xf>
    <xf numFmtId="4" fontId="9" fillId="2" borderId="1" xfId="0" applyNumberFormat="1" applyFont="1" applyFill="1" applyBorder="1"/>
    <xf numFmtId="0" fontId="2" fillId="2" borderId="1" xfId="0" applyFont="1" applyFill="1" applyBorder="1"/>
    <xf numFmtId="4" fontId="8" fillId="2" borderId="1" xfId="0" applyNumberFormat="1" applyFont="1" applyFill="1" applyBorder="1"/>
    <xf numFmtId="0" fontId="26" fillId="2" borderId="1" xfId="0" applyFont="1" applyFill="1" applyBorder="1"/>
    <xf numFmtId="0" fontId="46" fillId="0" borderId="0" xfId="0" applyFont="1" applyAlignment="1">
      <alignment vertical="center"/>
    </xf>
    <xf numFmtId="0" fontId="46" fillId="2" borderId="0" xfId="0" applyFont="1" applyFill="1" applyAlignment="1">
      <alignment vertical="center"/>
    </xf>
    <xf numFmtId="0" fontId="46" fillId="0" borderId="0" xfId="0" applyFont="1" applyBorder="1" applyAlignment="1">
      <alignment vertical="center"/>
    </xf>
    <xf numFmtId="4" fontId="46" fillId="0" borderId="0" xfId="0" applyNumberFormat="1" applyFont="1" applyBorder="1" applyAlignment="1">
      <alignment vertical="center"/>
    </xf>
    <xf numFmtId="4" fontId="47" fillId="0" borderId="0" xfId="0" applyNumberFormat="1" applyFont="1" applyBorder="1" applyAlignment="1">
      <alignment vertical="center"/>
    </xf>
    <xf numFmtId="0" fontId="47" fillId="0" borderId="0" xfId="0" applyFont="1" applyBorder="1" applyAlignment="1">
      <alignment vertical="center"/>
    </xf>
    <xf numFmtId="4" fontId="2" fillId="2" borderId="1" xfId="3" applyNumberFormat="1" applyFont="1" applyFill="1" applyBorder="1" applyAlignment="1">
      <alignment horizontal="center" vertical="center"/>
    </xf>
    <xf numFmtId="4" fontId="3" fillId="2" borderId="1" xfId="3" applyNumberFormat="1" applyFont="1" applyFill="1" applyBorder="1" applyAlignment="1">
      <alignment horizontal="center" vertical="center"/>
    </xf>
    <xf numFmtId="0" fontId="15" fillId="3" borderId="1" xfId="0" applyFont="1" applyFill="1" applyBorder="1" applyAlignment="1">
      <alignment horizontal="justify" vertical="center" wrapText="1"/>
    </xf>
    <xf numFmtId="0" fontId="4" fillId="3" borderId="1" xfId="0" applyFont="1" applyFill="1" applyBorder="1" applyAlignment="1">
      <alignment horizontal="justify" vertical="center" wrapText="1"/>
    </xf>
    <xf numFmtId="4" fontId="3" fillId="0" borderId="2" xfId="0" applyNumberFormat="1" applyFont="1" applyBorder="1" applyAlignment="1">
      <alignment horizontal="right" vertical="center"/>
    </xf>
    <xf numFmtId="4" fontId="3" fillId="0" borderId="3" xfId="0" applyNumberFormat="1" applyFont="1" applyBorder="1" applyAlignment="1">
      <alignment horizontal="right" vertical="center"/>
    </xf>
    <xf numFmtId="4" fontId="3" fillId="0" borderId="4" xfId="0" applyNumberFormat="1" applyFont="1" applyBorder="1" applyAlignment="1">
      <alignment horizontal="righ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0" xfId="0" applyFont="1" applyAlignment="1">
      <alignment horizontal="justify" vertical="center" wrapText="1"/>
    </xf>
    <xf numFmtId="0" fontId="5" fillId="0" borderId="0" xfId="0" applyFont="1" applyAlignment="1">
      <alignment horizontal="justify" vertical="center" wrapText="1"/>
    </xf>
    <xf numFmtId="0" fontId="4" fillId="0" borderId="1" xfId="0" applyFont="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4" fontId="3" fillId="0" borderId="2" xfId="0" applyNumberFormat="1" applyFont="1" applyBorder="1" applyAlignment="1">
      <alignment horizontal="center" vertical="center"/>
    </xf>
    <xf numFmtId="4" fontId="3" fillId="0" borderId="3" xfId="0" applyNumberFormat="1" applyFont="1" applyBorder="1" applyAlignment="1">
      <alignment horizontal="center" vertical="center"/>
    </xf>
    <xf numFmtId="4" fontId="3" fillId="0" borderId="4" xfId="0" applyNumberFormat="1" applyFont="1" applyBorder="1" applyAlignment="1">
      <alignment horizontal="center" vertical="center"/>
    </xf>
    <xf numFmtId="0" fontId="15" fillId="0" borderId="1" xfId="0" applyFont="1" applyBorder="1" applyAlignment="1">
      <alignment horizontal="left" vertical="center" wrapText="1"/>
    </xf>
    <xf numFmtId="0" fontId="15" fillId="3" borderId="1" xfId="0" applyFont="1" applyFill="1" applyBorder="1" applyAlignment="1">
      <alignment horizontal="center" vertical="center" wrapText="1"/>
    </xf>
    <xf numFmtId="4" fontId="2" fillId="0" borderId="2" xfId="0" applyNumberFormat="1" applyFont="1" applyBorder="1" applyAlignment="1">
      <alignment horizontal="center" vertical="center"/>
    </xf>
    <xf numFmtId="4" fontId="2" fillId="0" borderId="3" xfId="0" applyNumberFormat="1" applyFont="1" applyBorder="1" applyAlignment="1">
      <alignment horizontal="center" vertical="center"/>
    </xf>
    <xf numFmtId="4" fontId="2" fillId="0" borderId="4" xfId="0" applyNumberFormat="1" applyFont="1" applyBorder="1" applyAlignment="1">
      <alignment horizontal="center" vertical="center"/>
    </xf>
    <xf numFmtId="4" fontId="2" fillId="0" borderId="2"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0" fontId="3" fillId="0" borderId="0" xfId="0" applyFont="1" applyAlignment="1">
      <alignment horizontal="left" vertical="center" wrapText="1"/>
    </xf>
    <xf numFmtId="0" fontId="5" fillId="0" borderId="10" xfId="0" applyFont="1" applyBorder="1" applyAlignment="1">
      <alignment horizontal="justify" vertical="center" wrapText="1"/>
    </xf>
    <xf numFmtId="0" fontId="4" fillId="0" borderId="1" xfId="0" applyFont="1" applyBorder="1" applyAlignment="1">
      <alignment horizontal="left" vertical="center" wrapText="1"/>
    </xf>
    <xf numFmtId="0" fontId="15" fillId="0" borderId="1" xfId="0" applyFont="1" applyBorder="1" applyAlignment="1">
      <alignment horizontal="center" vertical="center"/>
    </xf>
    <xf numFmtId="4" fontId="15" fillId="0" borderId="2" xfId="0" applyNumberFormat="1"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5" fillId="0" borderId="0" xfId="0" applyFont="1" applyAlignment="1">
      <alignment horizontal="left"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0" xfId="0" applyFont="1" applyAlignment="1">
      <alignment horizontal="justify" vertical="center" wrapText="1"/>
    </xf>
    <xf numFmtId="4" fontId="4" fillId="0" borderId="2" xfId="0" applyNumberFormat="1"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left"/>
    </xf>
    <xf numFmtId="0" fontId="2" fillId="0" borderId="0" xfId="0" applyFont="1" applyAlignment="1">
      <alignment horizontal="left" vertical="center"/>
    </xf>
    <xf numFmtId="0" fontId="15" fillId="0" borderId="2" xfId="0" applyFont="1" applyBorder="1" applyAlignment="1">
      <alignment horizontal="center" vertical="center"/>
    </xf>
    <xf numFmtId="0" fontId="3" fillId="2" borderId="0" xfId="0" applyFont="1" applyFill="1" applyAlignment="1">
      <alignment horizontal="justify" vertical="center" wrapText="1"/>
    </xf>
    <xf numFmtId="0" fontId="15" fillId="3" borderId="1" xfId="0" applyFont="1" applyFill="1" applyBorder="1" applyAlignment="1">
      <alignment horizontal="left" vertical="center" wrapText="1"/>
    </xf>
    <xf numFmtId="0" fontId="2" fillId="0" borderId="0" xfId="0" applyFont="1" applyAlignment="1">
      <alignment horizontal="center" vertical="center" wrapText="1"/>
    </xf>
    <xf numFmtId="0" fontId="15"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Alignment="1">
      <alignment horizontal="justify" vertical="center" wrapText="1"/>
    </xf>
    <xf numFmtId="0" fontId="4" fillId="3" borderId="1" xfId="0" applyFont="1" applyFill="1" applyBorder="1" applyAlignment="1">
      <alignment horizontal="left" vertical="center" wrapText="1"/>
    </xf>
    <xf numFmtId="0" fontId="15"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4" fontId="15" fillId="0" borderId="3" xfId="0" applyNumberFormat="1" applyFont="1" applyBorder="1" applyAlignment="1">
      <alignment horizontal="center" vertical="center"/>
    </xf>
    <xf numFmtId="4" fontId="15" fillId="0" borderId="4" xfId="0" applyNumberFormat="1" applyFont="1" applyBorder="1" applyAlignment="1">
      <alignment horizontal="center" vertical="center"/>
    </xf>
    <xf numFmtId="0" fontId="5" fillId="0" borderId="0" xfId="0" applyFont="1" applyBorder="1" applyAlignment="1">
      <alignment horizontal="left" vertical="center" wrapText="1"/>
    </xf>
    <xf numFmtId="0" fontId="2" fillId="0" borderId="5" xfId="0" applyFont="1" applyBorder="1" applyAlignment="1">
      <alignment horizontal="justify" vertical="center" wrapText="1"/>
    </xf>
    <xf numFmtId="0" fontId="5" fillId="0" borderId="0" xfId="0" applyFont="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5" fillId="0" borderId="1" xfId="0" applyFont="1" applyBorder="1" applyAlignment="1">
      <alignment horizontal="center" vertical="center" wrapText="1"/>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3" xfId="0" applyFont="1" applyFill="1" applyBorder="1" applyAlignment="1">
      <alignment horizontal="justify" vertical="center"/>
    </xf>
    <xf numFmtId="0" fontId="3" fillId="4" borderId="4" xfId="0" applyFont="1" applyFill="1" applyBorder="1" applyAlignment="1">
      <alignment horizontal="justify" vertical="center"/>
    </xf>
    <xf numFmtId="0" fontId="22" fillId="4" borderId="2" xfId="0" applyFont="1" applyFill="1" applyBorder="1" applyAlignment="1">
      <alignment horizontal="center" vertical="center"/>
    </xf>
    <xf numFmtId="0" fontId="22" fillId="4" borderId="3" xfId="0" applyFont="1" applyFill="1" applyBorder="1" applyAlignment="1">
      <alignment horizontal="center" vertical="center"/>
    </xf>
    <xf numFmtId="0" fontId="22" fillId="4" borderId="4" xfId="0" applyFont="1" applyFill="1" applyBorder="1" applyAlignment="1">
      <alignment horizontal="center" vertical="center"/>
    </xf>
    <xf numFmtId="0" fontId="22" fillId="4" borderId="1" xfId="0" applyFont="1" applyFill="1" applyBorder="1" applyAlignment="1">
      <alignment horizontal="center" vertical="center" wrapText="1"/>
    </xf>
    <xf numFmtId="0" fontId="5" fillId="0" borderId="0" xfId="0" applyFont="1" applyBorder="1" applyAlignment="1">
      <alignment horizontal="justify" vertical="center" wrapText="1"/>
    </xf>
    <xf numFmtId="0" fontId="2" fillId="0" borderId="5" xfId="0" applyFont="1" applyBorder="1" applyAlignment="1">
      <alignment horizontal="left" vertical="center"/>
    </xf>
    <xf numFmtId="4" fontId="4" fillId="0" borderId="2"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4" fontId="4" fillId="0" borderId="4" xfId="0" applyNumberFormat="1"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4"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0" xfId="0" applyFont="1" applyAlignment="1">
      <alignment horizontal="justify" wrapText="1"/>
    </xf>
    <xf numFmtId="0" fontId="16" fillId="2" borderId="0" xfId="0" applyFont="1" applyFill="1" applyAlignment="1">
      <alignment horizontal="justify"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4" fontId="4" fillId="4" borderId="2" xfId="0" applyNumberFormat="1" applyFont="1" applyFill="1" applyBorder="1" applyAlignment="1">
      <alignment horizontal="center" vertical="center" wrapText="1"/>
    </xf>
    <xf numFmtId="4" fontId="4" fillId="4" borderId="3" xfId="0" applyNumberFormat="1" applyFont="1" applyFill="1" applyBorder="1" applyAlignment="1">
      <alignment horizontal="center" vertical="center" wrapText="1"/>
    </xf>
    <xf numFmtId="4" fontId="4" fillId="4" borderId="4"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14" fillId="0" borderId="0" xfId="0" applyFont="1" applyAlignment="1">
      <alignment horizontal="left" vertical="center"/>
    </xf>
    <xf numFmtId="0" fontId="18" fillId="0" borderId="8"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9" xfId="0" applyFont="1" applyBorder="1" applyAlignment="1">
      <alignment horizontal="center" vertical="center" wrapText="1"/>
    </xf>
    <xf numFmtId="2" fontId="4" fillId="0" borderId="2" xfId="0"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2" fontId="4" fillId="0" borderId="4" xfId="0" applyNumberFormat="1" applyFont="1" applyBorder="1" applyAlignment="1">
      <alignment horizontal="center" vertical="center" wrapText="1"/>
    </xf>
    <xf numFmtId="0" fontId="2" fillId="0" borderId="0" xfId="0" applyFont="1" applyAlignment="1">
      <alignment horizontal="left" vertical="center" wrapText="1"/>
    </xf>
    <xf numFmtId="0" fontId="7" fillId="0" borderId="0" xfId="0" applyFont="1" applyFill="1" applyBorder="1" applyAlignment="1">
      <alignment horizontal="center" vertical="center" wrapText="1"/>
    </xf>
    <xf numFmtId="4" fontId="3" fillId="2" borderId="2" xfId="0" applyNumberFormat="1" applyFont="1" applyFill="1" applyBorder="1" applyAlignment="1">
      <alignment horizontal="center"/>
    </xf>
    <xf numFmtId="4" fontId="3" fillId="2" borderId="3" xfId="0" applyNumberFormat="1" applyFont="1" applyFill="1" applyBorder="1" applyAlignment="1">
      <alignment horizontal="center"/>
    </xf>
    <xf numFmtId="4" fontId="3" fillId="2" borderId="4" xfId="0" applyNumberFormat="1" applyFont="1" applyFill="1" applyBorder="1" applyAlignment="1">
      <alignment horizont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xf>
    <xf numFmtId="0" fontId="13" fillId="2" borderId="0" xfId="0" applyFont="1" applyFill="1" applyAlignment="1">
      <alignment horizontal="left" vertical="center"/>
    </xf>
    <xf numFmtId="0" fontId="3" fillId="2" borderId="1" xfId="0" applyFont="1" applyFill="1" applyBorder="1" applyAlignment="1">
      <alignment horizontal="center"/>
    </xf>
    <xf numFmtId="0" fontId="5" fillId="2" borderId="0" xfId="0" applyFont="1" applyFill="1" applyAlignment="1">
      <alignment horizontal="left" vertical="center" wrapText="1"/>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5" fillId="2" borderId="0" xfId="0" applyFont="1" applyFill="1" applyBorder="1" applyAlignment="1">
      <alignment horizontal="left"/>
    </xf>
    <xf numFmtId="0" fontId="1" fillId="2" borderId="0" xfId="0" applyFont="1" applyFill="1" applyAlignment="1">
      <alignment horizontal="left"/>
    </xf>
    <xf numFmtId="0" fontId="2" fillId="2" borderId="1" xfId="0" applyFont="1" applyFill="1" applyBorder="1" applyAlignment="1">
      <alignment horizontal="center" vertical="center" wrapText="1"/>
    </xf>
    <xf numFmtId="4" fontId="0" fillId="2" borderId="1" xfId="0" applyNumberFormat="1" applyFill="1" applyBorder="1" applyAlignment="1">
      <alignment horizontal="center"/>
    </xf>
    <xf numFmtId="0" fontId="8" fillId="2" borderId="1"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2" fillId="0" borderId="0" xfId="0" applyFont="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2" borderId="3" xfId="0" applyFont="1" applyFill="1" applyBorder="1" applyAlignment="1">
      <alignment horizontal="center"/>
    </xf>
    <xf numFmtId="44" fontId="3" fillId="2" borderId="0" xfId="2" applyFont="1" applyFill="1" applyBorder="1" applyAlignment="1">
      <alignment horizontal="center"/>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5" fillId="0" borderId="0" xfId="0" applyFont="1" applyBorder="1" applyAlignment="1">
      <alignment horizontal="center"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1" xfId="0" applyFont="1" applyFill="1" applyBorder="1" applyAlignment="1">
      <alignment horizontal="left" vertical="center"/>
    </xf>
    <xf numFmtId="2" fontId="2" fillId="2" borderId="1" xfId="0" applyNumberFormat="1" applyFont="1" applyFill="1" applyBorder="1" applyAlignment="1">
      <alignment horizontal="center" vertical="center"/>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4" fontId="2"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4" fontId="3" fillId="2" borderId="1" xfId="0" applyNumberFormat="1" applyFont="1" applyFill="1" applyBorder="1" applyAlignment="1">
      <alignment horizontal="center" vertical="center"/>
    </xf>
    <xf numFmtId="0" fontId="8" fillId="2" borderId="1" xfId="0" applyFont="1" applyFill="1" applyBorder="1" applyAlignment="1">
      <alignment horizontal="lef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4" fontId="3" fillId="2" borderId="2" xfId="0" applyNumberFormat="1" applyFont="1" applyFill="1" applyBorder="1" applyAlignment="1">
      <alignment horizontal="center" vertical="center"/>
    </xf>
    <xf numFmtId="4" fontId="3" fillId="2" borderId="3" xfId="0" applyNumberFormat="1" applyFont="1" applyFill="1" applyBorder="1" applyAlignment="1">
      <alignment horizontal="center" vertical="center"/>
    </xf>
    <xf numFmtId="4" fontId="3" fillId="2" borderId="4" xfId="0" applyNumberFormat="1" applyFont="1" applyFill="1" applyBorder="1" applyAlignment="1">
      <alignment horizontal="center" vertical="center"/>
    </xf>
    <xf numFmtId="0" fontId="9" fillId="2" borderId="1" xfId="0" applyFont="1" applyFill="1" applyBorder="1" applyAlignment="1">
      <alignment horizontal="justify" vertical="center" wrapText="1"/>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5" fillId="2" borderId="0" xfId="0" applyFont="1" applyFill="1" applyBorder="1" applyAlignment="1">
      <alignment horizontal="justify" vertical="top" wrapText="1"/>
    </xf>
    <xf numFmtId="0" fontId="9" fillId="0" borderId="0"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4" fontId="8" fillId="2" borderId="2" xfId="0" applyNumberFormat="1" applyFont="1" applyFill="1" applyBorder="1" applyAlignment="1">
      <alignment horizontal="right" vertical="center" wrapText="1"/>
    </xf>
    <xf numFmtId="4" fontId="8" fillId="2" borderId="3" xfId="0" applyNumberFormat="1" applyFont="1" applyFill="1" applyBorder="1" applyAlignment="1">
      <alignment horizontal="right" vertical="center" wrapText="1"/>
    </xf>
    <xf numFmtId="4" fontId="8" fillId="2" borderId="4" xfId="0" applyNumberFormat="1" applyFont="1" applyFill="1" applyBorder="1" applyAlignment="1">
      <alignment horizontal="right" vertical="center" wrapText="1"/>
    </xf>
    <xf numFmtId="0" fontId="2" fillId="0" borderId="1" xfId="0" applyFont="1" applyBorder="1" applyAlignment="1">
      <alignment horizontal="right"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4" fontId="9" fillId="2" borderId="2" xfId="0" applyNumberFormat="1" applyFont="1" applyFill="1" applyBorder="1" applyAlignment="1">
      <alignment horizontal="right" vertical="center" wrapText="1"/>
    </xf>
    <xf numFmtId="4" fontId="9" fillId="2" borderId="3" xfId="0" applyNumberFormat="1" applyFont="1" applyFill="1" applyBorder="1" applyAlignment="1">
      <alignment horizontal="right" vertical="center" wrapText="1"/>
    </xf>
    <xf numFmtId="4" fontId="9" fillId="2" borderId="4" xfId="0" applyNumberFormat="1" applyFont="1" applyFill="1" applyBorder="1" applyAlignment="1">
      <alignment horizontal="right" vertical="center" wrapText="1"/>
    </xf>
    <xf numFmtId="0" fontId="11" fillId="2" borderId="10" xfId="0" applyFont="1" applyFill="1" applyBorder="1" applyAlignment="1">
      <alignment horizontal="justify" vertical="center" wrapText="1"/>
    </xf>
    <xf numFmtId="0" fontId="9" fillId="2" borderId="3" xfId="0" applyFont="1" applyFill="1" applyBorder="1" applyAlignment="1">
      <alignment horizontal="center" vertical="center" wrapText="1"/>
    </xf>
    <xf numFmtId="4" fontId="8" fillId="2" borderId="2" xfId="0" applyNumberFormat="1" applyFont="1" applyFill="1" applyBorder="1" applyAlignment="1">
      <alignment horizontal="center" vertical="center" wrapText="1"/>
    </xf>
    <xf numFmtId="4" fontId="8" fillId="2" borderId="3" xfId="0" applyNumberFormat="1" applyFont="1" applyFill="1" applyBorder="1" applyAlignment="1">
      <alignment horizontal="center" vertical="center" wrapText="1"/>
    </xf>
    <xf numFmtId="4" fontId="8" fillId="2" borderId="4" xfId="0" applyNumberFormat="1" applyFont="1" applyFill="1" applyBorder="1" applyAlignment="1">
      <alignment horizontal="center" vertical="center" wrapText="1"/>
    </xf>
    <xf numFmtId="0" fontId="11" fillId="0" borderId="0" xfId="0" applyFont="1" applyAlignment="1">
      <alignment horizontal="justify"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4" fillId="0" borderId="0" xfId="0" applyFont="1" applyAlignment="1">
      <alignment horizontal="left" vertical="center" wrapText="1"/>
    </xf>
    <xf numFmtId="0" fontId="2" fillId="2" borderId="0" xfId="0" applyFont="1" applyFill="1" applyAlignment="1">
      <alignment horizontal="left" vertical="center"/>
    </xf>
    <xf numFmtId="0" fontId="3" fillId="2" borderId="0" xfId="0" applyFont="1" applyFill="1" applyAlignment="1">
      <alignment horizontal="justify" vertical="top" wrapText="1"/>
    </xf>
    <xf numFmtId="0" fontId="0" fillId="0" borderId="0" xfId="0" applyAlignment="1">
      <alignment horizontal="justify" vertical="justify" wrapText="1"/>
    </xf>
    <xf numFmtId="0" fontId="0" fillId="0" borderId="0" xfId="0" applyAlignment="1">
      <alignment horizontal="justify" vertical="center" wrapText="1"/>
    </xf>
    <xf numFmtId="0" fontId="31" fillId="2" borderId="0" xfId="0" applyFont="1" applyFill="1" applyAlignment="1">
      <alignment horizontal="center" vertical="center"/>
    </xf>
    <xf numFmtId="0" fontId="32" fillId="2" borderId="0" xfId="0" applyFont="1" applyFill="1" applyAlignment="1">
      <alignment horizontal="left"/>
    </xf>
    <xf numFmtId="0" fontId="12" fillId="2" borderId="7" xfId="0" applyFont="1" applyFill="1" applyBorder="1" applyAlignment="1">
      <alignment horizontal="center" vertical="top"/>
    </xf>
    <xf numFmtId="0" fontId="12" fillId="2" borderId="5" xfId="0" applyFont="1" applyFill="1" applyBorder="1" applyAlignment="1">
      <alignment horizontal="center" vertical="top"/>
    </xf>
    <xf numFmtId="0" fontId="12" fillId="2" borderId="9" xfId="0" applyFont="1" applyFill="1" applyBorder="1" applyAlignment="1">
      <alignment horizontal="center" vertical="top"/>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3" xfId="0" applyFont="1" applyFill="1" applyBorder="1" applyAlignment="1">
      <alignment horizontal="left" vertical="center"/>
    </xf>
    <xf numFmtId="0" fontId="12" fillId="2" borderId="0" xfId="0" applyFont="1" applyFill="1" applyBorder="1" applyAlignment="1">
      <alignment horizontal="left" vertical="center"/>
    </xf>
    <xf numFmtId="0" fontId="12" fillId="2" borderId="8" xfId="0" applyFont="1" applyFill="1" applyBorder="1" applyAlignment="1">
      <alignment horizontal="center"/>
    </xf>
    <xf numFmtId="0" fontId="12" fillId="2" borderId="10" xfId="0" applyFont="1" applyFill="1" applyBorder="1" applyAlignment="1">
      <alignment horizontal="center"/>
    </xf>
    <xf numFmtId="0" fontId="12" fillId="2" borderId="6" xfId="0" applyFont="1" applyFill="1" applyBorder="1" applyAlignment="1">
      <alignment horizont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2" fillId="2" borderId="5" xfId="0" applyFont="1" applyFill="1" applyBorder="1" applyAlignment="1">
      <alignment horizontal="center"/>
    </xf>
    <xf numFmtId="0" fontId="1" fillId="0" borderId="0" xfId="0" applyFont="1" applyAlignment="1">
      <alignment horizontal="center"/>
    </xf>
    <xf numFmtId="0" fontId="34" fillId="2" borderId="13" xfId="0" applyFont="1" applyFill="1" applyBorder="1" applyAlignment="1">
      <alignment vertical="center"/>
    </xf>
    <xf numFmtId="0" fontId="34" fillId="2" borderId="0" xfId="0" applyFont="1" applyFill="1" applyBorder="1" applyAlignment="1">
      <alignment vertical="center"/>
    </xf>
    <xf numFmtId="0" fontId="0" fillId="0" borderId="0" xfId="0" applyAlignment="1">
      <alignment horizontal="justify" wrapText="1"/>
    </xf>
    <xf numFmtId="0" fontId="34" fillId="2" borderId="2" xfId="0" applyFont="1" applyFill="1" applyBorder="1" applyAlignment="1">
      <alignment horizontal="center" vertical="center"/>
    </xf>
    <xf numFmtId="0" fontId="34" fillId="2" borderId="3"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7" xfId="0" applyFont="1" applyFill="1" applyBorder="1" applyAlignment="1">
      <alignment horizontal="center" vertical="center"/>
    </xf>
    <xf numFmtId="0" fontId="34" fillId="2" borderId="5" xfId="0" applyFont="1" applyFill="1" applyBorder="1" applyAlignment="1">
      <alignment horizontal="center" vertical="center"/>
    </xf>
    <xf numFmtId="0" fontId="34" fillId="2" borderId="9" xfId="0" applyFont="1" applyFill="1" applyBorder="1" applyAlignment="1">
      <alignment horizontal="center" vertical="center"/>
    </xf>
    <xf numFmtId="0" fontId="34" fillId="2" borderId="2"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4"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34" fillId="2" borderId="1" xfId="0" applyFont="1" applyFill="1" applyBorder="1" applyAlignment="1">
      <alignment horizontal="center" vertical="center"/>
    </xf>
    <xf numFmtId="0" fontId="34" fillId="2" borderId="0" xfId="0" applyFont="1" applyFill="1" applyBorder="1" applyAlignment="1">
      <alignment horizontal="center" vertical="center"/>
    </xf>
    <xf numFmtId="0" fontId="37" fillId="2" borderId="1" xfId="0" applyFont="1" applyFill="1" applyBorder="1" applyAlignment="1">
      <alignment horizontal="left" vertical="center"/>
    </xf>
    <xf numFmtId="0" fontId="37" fillId="2" borderId="1" xfId="0" applyFont="1" applyFill="1" applyBorder="1" applyAlignment="1">
      <alignment horizontal="center" vertical="center"/>
    </xf>
    <xf numFmtId="0" fontId="17" fillId="2" borderId="1" xfId="0" applyFont="1" applyFill="1" applyBorder="1" applyAlignment="1">
      <alignment horizontal="center"/>
    </xf>
    <xf numFmtId="0" fontId="32" fillId="0" borderId="12"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32" fillId="2" borderId="15" xfId="0" applyFont="1" applyFill="1" applyBorder="1" applyAlignment="1">
      <alignment horizontal="center" vertical="center" wrapText="1"/>
    </xf>
    <xf numFmtId="0" fontId="37" fillId="0" borderId="0" xfId="0" applyFont="1" applyFill="1" applyAlignment="1">
      <alignment horizontal="center"/>
    </xf>
    <xf numFmtId="0" fontId="38" fillId="2" borderId="0" xfId="0" applyFont="1" applyFill="1" applyBorder="1" applyAlignment="1">
      <alignment horizontal="center" vertical="center"/>
    </xf>
    <xf numFmtId="0" fontId="2" fillId="0" borderId="0" xfId="0" applyFont="1" applyFill="1" applyAlignment="1">
      <alignment horizontal="center" vertical="center" wrapText="1"/>
    </xf>
    <xf numFmtId="0" fontId="6" fillId="0" borderId="8"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9"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15" xfId="1" applyFont="1" applyFill="1" applyBorder="1" applyAlignment="1">
      <alignment horizontal="center" vertical="center" wrapText="1"/>
    </xf>
    <xf numFmtId="0" fontId="2" fillId="0" borderId="1" xfId="0" applyFont="1" applyFill="1" applyBorder="1" applyAlignment="1">
      <alignment horizontal="center" vertical="center"/>
    </xf>
    <xf numFmtId="0" fontId="40" fillId="0" borderId="0" xfId="0" applyFont="1" applyAlignment="1">
      <alignment horizontal="center"/>
    </xf>
    <xf numFmtId="0" fontId="42" fillId="0" borderId="0" xfId="1" applyFont="1" applyAlignment="1">
      <alignment horizontal="center" vertical="center" wrapText="1"/>
    </xf>
    <xf numFmtId="0" fontId="42" fillId="0" borderId="0" xfId="1" applyFont="1" applyAlignment="1">
      <alignment horizontal="center" wrapText="1"/>
    </xf>
    <xf numFmtId="0" fontId="42" fillId="0" borderId="0" xfId="1" applyFont="1" applyFill="1" applyAlignment="1">
      <alignment horizontal="center" vertical="center" wrapText="1"/>
    </xf>
    <xf numFmtId="0" fontId="42" fillId="2" borderId="1" xfId="1" applyFont="1" applyFill="1" applyBorder="1" applyAlignment="1">
      <alignment horizontal="center" vertical="center" wrapText="1"/>
    </xf>
    <xf numFmtId="0" fontId="42" fillId="2" borderId="1" xfId="1" applyFont="1" applyFill="1" applyBorder="1" applyAlignment="1">
      <alignment horizontal="center" vertical="center"/>
    </xf>
    <xf numFmtId="0" fontId="42" fillId="2" borderId="2" xfId="1" applyFont="1" applyFill="1" applyBorder="1" applyAlignment="1">
      <alignment horizontal="center" vertical="center" wrapText="1"/>
    </xf>
    <xf numFmtId="0" fontId="42" fillId="2" borderId="3" xfId="1" applyFont="1" applyFill="1" applyBorder="1" applyAlignment="1">
      <alignment horizontal="center" vertical="center" wrapText="1"/>
    </xf>
    <xf numFmtId="0" fontId="42" fillId="2" borderId="4" xfId="1" applyFont="1" applyFill="1" applyBorder="1" applyAlignment="1">
      <alignment horizontal="center" vertical="center" wrapText="1"/>
    </xf>
    <xf numFmtId="0" fontId="42" fillId="2" borderId="12" xfId="1" applyFont="1" applyFill="1" applyBorder="1" applyAlignment="1">
      <alignment horizontal="center" vertical="center" wrapText="1"/>
    </xf>
    <xf numFmtId="0" fontId="42" fillId="2" borderId="12" xfId="1" applyFont="1" applyFill="1" applyBorder="1" applyAlignment="1">
      <alignment horizontal="center" vertical="center"/>
    </xf>
    <xf numFmtId="0" fontId="42" fillId="2" borderId="4" xfId="1" applyFont="1" applyFill="1" applyBorder="1" applyAlignment="1">
      <alignment horizontal="center" vertical="center"/>
    </xf>
    <xf numFmtId="0" fontId="42" fillId="2" borderId="15" xfId="1" applyFont="1" applyFill="1" applyBorder="1" applyAlignment="1">
      <alignment horizontal="center" vertical="center" wrapText="1"/>
    </xf>
    <xf numFmtId="4" fontId="42" fillId="2" borderId="12" xfId="1" applyNumberFormat="1" applyFont="1" applyFill="1" applyBorder="1" applyAlignment="1">
      <alignment horizontal="center" vertical="center" wrapText="1"/>
    </xf>
    <xf numFmtId="4" fontId="42" fillId="2" borderId="15" xfId="1" applyNumberFormat="1" applyFont="1" applyFill="1" applyBorder="1" applyAlignment="1">
      <alignment horizontal="center" vertical="center"/>
    </xf>
    <xf numFmtId="0" fontId="42" fillId="2" borderId="2" xfId="1" applyFont="1" applyFill="1" applyBorder="1" applyAlignment="1">
      <alignment horizontal="right" vertical="center"/>
    </xf>
    <xf numFmtId="0" fontId="42" fillId="2" borderId="3" xfId="1" applyFont="1" applyFill="1" applyBorder="1" applyAlignment="1">
      <alignment horizontal="right" vertical="center"/>
    </xf>
    <xf numFmtId="0" fontId="42" fillId="2" borderId="4" xfId="1" applyFont="1" applyFill="1" applyBorder="1" applyAlignment="1">
      <alignment horizontal="right" vertical="center"/>
    </xf>
  </cellXfs>
  <cellStyles count="4">
    <cellStyle name="Millares" xfId="3" builtinId="3"/>
    <cellStyle name="Moneda" xfId="2" builtinId="4"/>
    <cellStyle name="Normal" xfId="0" builtinId="0"/>
    <cellStyle name="Normal 4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295275</xdr:colOff>
      <xdr:row>24</xdr:row>
      <xdr:rowOff>171450</xdr:rowOff>
    </xdr:from>
    <xdr:to>
      <xdr:col>1</xdr:col>
      <xdr:colOff>304800</xdr:colOff>
      <xdr:row>28</xdr:row>
      <xdr:rowOff>142875</xdr:rowOff>
    </xdr:to>
    <xdr:sp macro="" textlink="">
      <xdr:nvSpPr>
        <xdr:cNvPr id="2" name="8 CuadroTexto"/>
        <xdr:cNvSpPr txBox="1">
          <a:spLocks noChangeArrowheads="1"/>
        </xdr:cNvSpPr>
      </xdr:nvSpPr>
      <xdr:spPr bwMode="auto">
        <a:xfrm>
          <a:off x="295275" y="5724525"/>
          <a:ext cx="22193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noAutofit/>
        </a:bodyPr>
        <a:lstStyle/>
        <a:p>
          <a:pPr algn="ctr">
            <a:spcAft>
              <a:spcPts val="0"/>
            </a:spcAft>
          </a:pPr>
          <a:r>
            <a:rPr lang="es-MX" sz="1000">
              <a:solidFill>
                <a:srgbClr val="000000"/>
              </a:solidFill>
              <a:effectLst/>
              <a:latin typeface="Arial"/>
              <a:ea typeface="Times New Roman"/>
            </a:rPr>
            <a:t> </a:t>
          </a:r>
          <a:endParaRPr lang="es-MX" sz="1200">
            <a:effectLst/>
            <a:latin typeface="Times New Roman"/>
            <a:ea typeface="Times New Roman"/>
          </a:endParaRPr>
        </a:p>
        <a:p>
          <a:pPr algn="ctr">
            <a:spcAft>
              <a:spcPts val="0"/>
            </a:spcAft>
          </a:pPr>
          <a:r>
            <a:rPr lang="es-MX" sz="1000">
              <a:solidFill>
                <a:srgbClr val="000000"/>
              </a:solidFill>
              <a:effectLst/>
              <a:latin typeface="Arial"/>
              <a:ea typeface="Times New Roman"/>
            </a:rPr>
            <a:t>______________________</a:t>
          </a:r>
          <a:endParaRPr lang="es-MX" sz="1200">
            <a:effectLst/>
            <a:latin typeface="Times New Roman"/>
            <a:ea typeface="Times New Roman"/>
          </a:endParaRPr>
        </a:p>
        <a:p>
          <a:pPr algn="ctr">
            <a:spcAft>
              <a:spcPts val="0"/>
            </a:spcAft>
          </a:pPr>
          <a:r>
            <a:rPr lang="es-MX" sz="1000">
              <a:solidFill>
                <a:srgbClr val="000000"/>
              </a:solidFill>
              <a:effectLst/>
              <a:latin typeface="Arial" panose="020B0604020202020204" pitchFamily="34" charset="0"/>
              <a:ea typeface="Times New Roman"/>
              <a:cs typeface="Arial" panose="020B0604020202020204" pitchFamily="34" charset="0"/>
            </a:rPr>
            <a:t>Presidente</a:t>
          </a:r>
          <a:endParaRPr lang="es-MX" sz="1000">
            <a:effectLst/>
            <a:latin typeface="Arial" panose="020B0604020202020204" pitchFamily="34" charset="0"/>
            <a:ea typeface="Times New Roman"/>
            <a:cs typeface="Arial" panose="020B0604020202020204" pitchFamily="34" charset="0"/>
          </a:endParaRPr>
        </a:p>
        <a:p>
          <a:pPr algn="ctr">
            <a:spcAft>
              <a:spcPts val="0"/>
            </a:spcAft>
          </a:pPr>
          <a:r>
            <a:rPr lang="es-MX" sz="1000">
              <a:effectLst/>
              <a:latin typeface="Arial" panose="020B0604020202020204" pitchFamily="34" charset="0"/>
              <a:ea typeface="Times New Roman"/>
              <a:cs typeface="Arial" panose="020B0604020202020204" pitchFamily="34" charset="0"/>
            </a:rPr>
            <a:t>Telesforo Aquino Cruz </a:t>
          </a:r>
        </a:p>
      </xdr:txBody>
    </xdr:sp>
    <xdr:clientData/>
  </xdr:twoCellAnchor>
  <xdr:twoCellAnchor>
    <xdr:from>
      <xdr:col>2</xdr:col>
      <xdr:colOff>514350</xdr:colOff>
      <xdr:row>25</xdr:row>
      <xdr:rowOff>95250</xdr:rowOff>
    </xdr:from>
    <xdr:to>
      <xdr:col>5</xdr:col>
      <xdr:colOff>276225</xdr:colOff>
      <xdr:row>28</xdr:row>
      <xdr:rowOff>161925</xdr:rowOff>
    </xdr:to>
    <xdr:sp macro="" textlink="">
      <xdr:nvSpPr>
        <xdr:cNvPr id="4" name="9 CuadroTexto"/>
        <xdr:cNvSpPr txBox="1">
          <a:spLocks noChangeArrowheads="1"/>
        </xdr:cNvSpPr>
      </xdr:nvSpPr>
      <xdr:spPr bwMode="auto">
        <a:xfrm>
          <a:off x="3486150" y="5838825"/>
          <a:ext cx="1952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noAutofit/>
        </a:bodyPr>
        <a:lstStyle/>
        <a:p>
          <a:pPr algn="ctr">
            <a:spcAft>
              <a:spcPts val="0"/>
            </a:spcAft>
          </a:pPr>
          <a:r>
            <a:rPr lang="es-MX" sz="1000">
              <a:solidFill>
                <a:srgbClr val="000000"/>
              </a:solidFill>
              <a:effectLst/>
              <a:latin typeface="Arial"/>
              <a:ea typeface="Times New Roman"/>
            </a:rPr>
            <a:t>____________________</a:t>
          </a:r>
          <a:endParaRPr lang="es-MX" sz="1200">
            <a:effectLst/>
            <a:latin typeface="Times New Roman"/>
            <a:ea typeface="Times New Roman"/>
          </a:endParaRPr>
        </a:p>
        <a:p>
          <a:pPr algn="ctr">
            <a:spcAft>
              <a:spcPts val="0"/>
            </a:spcAft>
          </a:pPr>
          <a:r>
            <a:rPr lang="es-MX" sz="1000">
              <a:solidFill>
                <a:srgbClr val="000000"/>
              </a:solidFill>
              <a:effectLst/>
              <a:latin typeface="Arial" panose="020B0604020202020204" pitchFamily="34" charset="0"/>
              <a:ea typeface="Times New Roman"/>
              <a:cs typeface="Arial" panose="020B0604020202020204" pitchFamily="34" charset="0"/>
            </a:rPr>
            <a:t>Síndico Municipal</a:t>
          </a:r>
          <a:endParaRPr lang="es-MX" sz="1000">
            <a:effectLst/>
            <a:latin typeface="Arial" panose="020B0604020202020204" pitchFamily="34" charset="0"/>
            <a:ea typeface="Times New Roman"/>
            <a:cs typeface="Arial" panose="020B0604020202020204" pitchFamily="34" charset="0"/>
          </a:endParaRPr>
        </a:p>
        <a:p>
          <a:pPr algn="ctr">
            <a:spcAft>
              <a:spcPts val="0"/>
            </a:spcAft>
          </a:pPr>
          <a:r>
            <a:rPr lang="es-MX" sz="1000">
              <a:effectLst/>
              <a:latin typeface="Arial" panose="020B0604020202020204" pitchFamily="34" charset="0"/>
              <a:ea typeface="Times New Roman"/>
              <a:cs typeface="Arial" panose="020B0604020202020204" pitchFamily="34" charset="0"/>
            </a:rPr>
            <a:t>Ubaldo Leyva Perez </a:t>
          </a:r>
        </a:p>
      </xdr:txBody>
    </xdr:sp>
    <xdr:clientData/>
  </xdr:twoCellAnchor>
  <xdr:twoCellAnchor>
    <xdr:from>
      <xdr:col>0</xdr:col>
      <xdr:colOff>428625</xdr:colOff>
      <xdr:row>29</xdr:row>
      <xdr:rowOff>180975</xdr:rowOff>
    </xdr:from>
    <xdr:to>
      <xdr:col>1</xdr:col>
      <xdr:colOff>76200</xdr:colOff>
      <xdr:row>33</xdr:row>
      <xdr:rowOff>108585</xdr:rowOff>
    </xdr:to>
    <xdr:sp macro="" textlink="">
      <xdr:nvSpPr>
        <xdr:cNvPr id="5" name="10 CuadroTexto"/>
        <xdr:cNvSpPr txBox="1">
          <a:spLocks noChangeArrowheads="1"/>
        </xdr:cNvSpPr>
      </xdr:nvSpPr>
      <xdr:spPr bwMode="auto">
        <a:xfrm>
          <a:off x="428625" y="25669875"/>
          <a:ext cx="2019300" cy="6896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noAutofit/>
        </a:bodyPr>
        <a:lstStyle/>
        <a:p>
          <a:pPr algn="ctr">
            <a:spcAft>
              <a:spcPts val="0"/>
            </a:spcAft>
          </a:pPr>
          <a:r>
            <a:rPr lang="es-MX" sz="1000">
              <a:solidFill>
                <a:srgbClr val="000000"/>
              </a:solidFill>
              <a:effectLst/>
              <a:latin typeface="Arial"/>
              <a:ea typeface="Times New Roman"/>
            </a:rPr>
            <a:t> </a:t>
          </a:r>
          <a:endParaRPr lang="es-MX" sz="1200">
            <a:effectLst/>
            <a:latin typeface="Times New Roman"/>
            <a:ea typeface="Times New Roman"/>
          </a:endParaRPr>
        </a:p>
        <a:p>
          <a:pPr algn="ctr">
            <a:spcAft>
              <a:spcPts val="0"/>
            </a:spcAft>
          </a:pPr>
          <a:r>
            <a:rPr lang="es-MX" sz="1000">
              <a:solidFill>
                <a:srgbClr val="000000"/>
              </a:solidFill>
              <a:effectLst/>
              <a:latin typeface="Arial"/>
              <a:ea typeface="Times New Roman"/>
            </a:rPr>
            <a:t>_____________________</a:t>
          </a:r>
          <a:endParaRPr lang="es-MX" sz="1200">
            <a:effectLst/>
            <a:latin typeface="Times New Roman"/>
            <a:ea typeface="Times New Roman"/>
          </a:endParaRPr>
        </a:p>
        <a:p>
          <a:pPr algn="ctr">
            <a:spcAft>
              <a:spcPts val="0"/>
            </a:spcAft>
          </a:pPr>
          <a:r>
            <a:rPr lang="es-MX" sz="1000">
              <a:solidFill>
                <a:srgbClr val="000000"/>
              </a:solidFill>
              <a:effectLst/>
              <a:latin typeface="Arial" panose="020B0604020202020204" pitchFamily="34" charset="0"/>
              <a:ea typeface="Times New Roman"/>
              <a:cs typeface="Arial" panose="020B0604020202020204" pitchFamily="34" charset="0"/>
            </a:rPr>
            <a:t>Regidora de Hacienda</a:t>
          </a:r>
        </a:p>
        <a:p>
          <a:pPr algn="ctr">
            <a:spcAft>
              <a:spcPts val="0"/>
            </a:spcAft>
          </a:pPr>
          <a:r>
            <a:rPr lang="es-MX" sz="1000">
              <a:solidFill>
                <a:srgbClr val="000000"/>
              </a:solidFill>
              <a:effectLst/>
              <a:latin typeface="Arial" panose="020B0604020202020204" pitchFamily="34" charset="0"/>
              <a:ea typeface="Times New Roman"/>
              <a:cs typeface="Arial" panose="020B0604020202020204" pitchFamily="34" charset="0"/>
            </a:rPr>
            <a:t>Maria Martinez Cruz</a:t>
          </a:r>
        </a:p>
        <a:p>
          <a:pPr algn="ctr">
            <a:spcAft>
              <a:spcPts val="0"/>
            </a:spcAft>
          </a:pPr>
          <a:endParaRPr lang="es-MX" sz="1000">
            <a:effectLst/>
            <a:latin typeface="Arial" panose="020B0604020202020204" pitchFamily="34" charset="0"/>
            <a:ea typeface="Times New Roman"/>
            <a:cs typeface="Arial" panose="020B0604020202020204" pitchFamily="34" charset="0"/>
          </a:endParaRPr>
        </a:p>
      </xdr:txBody>
    </xdr:sp>
    <xdr:clientData/>
  </xdr:twoCellAnchor>
  <xdr:twoCellAnchor>
    <xdr:from>
      <xdr:col>3</xdr:col>
      <xdr:colOff>19050</xdr:colOff>
      <xdr:row>30</xdr:row>
      <xdr:rowOff>133350</xdr:rowOff>
    </xdr:from>
    <xdr:to>
      <xdr:col>5</xdr:col>
      <xdr:colOff>400050</xdr:colOff>
      <xdr:row>33</xdr:row>
      <xdr:rowOff>142875</xdr:rowOff>
    </xdr:to>
    <xdr:sp macro="" textlink="">
      <xdr:nvSpPr>
        <xdr:cNvPr id="6" name="12 CuadroTexto"/>
        <xdr:cNvSpPr txBox="1">
          <a:spLocks noChangeArrowheads="1"/>
        </xdr:cNvSpPr>
      </xdr:nvSpPr>
      <xdr:spPr bwMode="auto">
        <a:xfrm>
          <a:off x="3752850" y="5953125"/>
          <a:ext cx="19050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lstStyle/>
        <a:p>
          <a:pPr algn="ctr">
            <a:spcAft>
              <a:spcPts val="0"/>
            </a:spcAft>
          </a:pPr>
          <a:r>
            <a:rPr lang="es-MX" sz="1000">
              <a:solidFill>
                <a:srgbClr val="000000"/>
              </a:solidFill>
              <a:effectLst/>
              <a:latin typeface="Arial"/>
              <a:ea typeface="Times New Roman"/>
            </a:rPr>
            <a:t>_____________________</a:t>
          </a:r>
          <a:endParaRPr lang="es-MX" sz="1200">
            <a:effectLst/>
            <a:latin typeface="Times New Roman"/>
            <a:ea typeface="Times New Roman"/>
          </a:endParaRPr>
        </a:p>
        <a:p>
          <a:pPr algn="ctr">
            <a:spcAft>
              <a:spcPts val="0"/>
            </a:spcAft>
          </a:pPr>
          <a:r>
            <a:rPr lang="es-MX" sz="1000">
              <a:solidFill>
                <a:srgbClr val="000000"/>
              </a:solidFill>
              <a:effectLst/>
              <a:latin typeface="Arial" panose="020B0604020202020204" pitchFamily="34" charset="0"/>
              <a:ea typeface="Times New Roman"/>
              <a:cs typeface="Arial" panose="020B0604020202020204" pitchFamily="34" charset="0"/>
            </a:rPr>
            <a:t>Regidor de Obras</a:t>
          </a:r>
        </a:p>
        <a:p>
          <a:pPr algn="ctr">
            <a:spcAft>
              <a:spcPts val="0"/>
            </a:spcAft>
          </a:pPr>
          <a:r>
            <a:rPr lang="es-MX" sz="1000">
              <a:solidFill>
                <a:srgbClr val="000000"/>
              </a:solidFill>
              <a:effectLst/>
              <a:latin typeface="Arial" panose="020B0604020202020204" pitchFamily="34" charset="0"/>
              <a:ea typeface="Times New Roman"/>
              <a:cs typeface="Arial" panose="020B0604020202020204" pitchFamily="34" charset="0"/>
            </a:rPr>
            <a:t>Margarito Aquino Martinez</a:t>
          </a:r>
          <a:endParaRPr lang="es-MX" sz="1000">
            <a:effectLst/>
            <a:latin typeface="Arial" panose="020B0604020202020204" pitchFamily="34" charset="0"/>
            <a:ea typeface="Times New Roman"/>
            <a:cs typeface="Arial" panose="020B0604020202020204" pitchFamily="34" charset="0"/>
          </a:endParaRPr>
        </a:p>
      </xdr:txBody>
    </xdr:sp>
    <xdr:clientData/>
  </xdr:twoCellAnchor>
  <xdr:twoCellAnchor>
    <xdr:from>
      <xdr:col>0</xdr:col>
      <xdr:colOff>419100</xdr:colOff>
      <xdr:row>34</xdr:row>
      <xdr:rowOff>123825</xdr:rowOff>
    </xdr:from>
    <xdr:to>
      <xdr:col>1</xdr:col>
      <xdr:colOff>114300</xdr:colOff>
      <xdr:row>37</xdr:row>
      <xdr:rowOff>133350</xdr:rowOff>
    </xdr:to>
    <xdr:sp macro="" textlink="">
      <xdr:nvSpPr>
        <xdr:cNvPr id="8" name="12 CuadroTexto"/>
        <xdr:cNvSpPr txBox="1">
          <a:spLocks noChangeArrowheads="1"/>
        </xdr:cNvSpPr>
      </xdr:nvSpPr>
      <xdr:spPr bwMode="auto">
        <a:xfrm>
          <a:off x="419100" y="6705600"/>
          <a:ext cx="19050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lstStyle/>
        <a:p>
          <a:pPr algn="ctr">
            <a:spcAft>
              <a:spcPts val="0"/>
            </a:spcAft>
          </a:pPr>
          <a:r>
            <a:rPr lang="es-MX" sz="1000">
              <a:solidFill>
                <a:srgbClr val="000000"/>
              </a:solidFill>
              <a:effectLst/>
              <a:latin typeface="Arial"/>
              <a:ea typeface="Times New Roman"/>
            </a:rPr>
            <a:t>______________________</a:t>
          </a:r>
          <a:endParaRPr lang="es-MX" sz="1200">
            <a:effectLst/>
            <a:latin typeface="Times New Roman"/>
            <a:ea typeface="Times New Roman"/>
          </a:endParaRPr>
        </a:p>
        <a:p>
          <a:pPr algn="ctr">
            <a:spcAft>
              <a:spcPts val="0"/>
            </a:spcAft>
          </a:pPr>
          <a:r>
            <a:rPr lang="es-MX" sz="1000">
              <a:solidFill>
                <a:srgbClr val="000000"/>
              </a:solidFill>
              <a:effectLst/>
              <a:latin typeface="Arial" panose="020B0604020202020204" pitchFamily="34" charset="0"/>
              <a:ea typeface="Times New Roman"/>
              <a:cs typeface="Arial" panose="020B0604020202020204" pitchFamily="34" charset="0"/>
            </a:rPr>
            <a:t>Regidora de Educacion</a:t>
          </a:r>
        </a:p>
        <a:p>
          <a:pPr algn="ctr">
            <a:spcAft>
              <a:spcPts val="0"/>
            </a:spcAft>
          </a:pPr>
          <a:r>
            <a:rPr lang="es-MX" sz="1000">
              <a:solidFill>
                <a:srgbClr val="000000"/>
              </a:solidFill>
              <a:effectLst/>
              <a:latin typeface="Arial" panose="020B0604020202020204" pitchFamily="34" charset="0"/>
              <a:ea typeface="Times New Roman"/>
              <a:cs typeface="Arial" panose="020B0604020202020204" pitchFamily="34" charset="0"/>
            </a:rPr>
            <a:t>Roberta Antonio Martinez</a:t>
          </a:r>
          <a:endParaRPr lang="es-MX" sz="1000">
            <a:effectLst/>
            <a:latin typeface="Arial" panose="020B0604020202020204" pitchFamily="34" charset="0"/>
            <a:ea typeface="Times New Roman"/>
            <a:cs typeface="Arial" panose="020B0604020202020204" pitchFamily="34" charset="0"/>
          </a:endParaRPr>
        </a:p>
      </xdr:txBody>
    </xdr:sp>
    <xdr:clientData/>
  </xdr:twoCellAnchor>
  <xdr:twoCellAnchor>
    <xdr:from>
      <xdr:col>2</xdr:col>
      <xdr:colOff>733425</xdr:colOff>
      <xdr:row>34</xdr:row>
      <xdr:rowOff>95250</xdr:rowOff>
    </xdr:from>
    <xdr:to>
      <xdr:col>5</xdr:col>
      <xdr:colOff>352425</xdr:colOff>
      <xdr:row>37</xdr:row>
      <xdr:rowOff>104775</xdr:rowOff>
    </xdr:to>
    <xdr:sp macro="" textlink="">
      <xdr:nvSpPr>
        <xdr:cNvPr id="9" name="12 CuadroTexto"/>
        <xdr:cNvSpPr txBox="1">
          <a:spLocks noChangeArrowheads="1"/>
        </xdr:cNvSpPr>
      </xdr:nvSpPr>
      <xdr:spPr bwMode="auto">
        <a:xfrm>
          <a:off x="3705225" y="6677025"/>
          <a:ext cx="19050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lstStyle/>
        <a:p>
          <a:pPr algn="ctr">
            <a:spcAft>
              <a:spcPts val="0"/>
            </a:spcAft>
          </a:pPr>
          <a:r>
            <a:rPr lang="es-MX" sz="1000">
              <a:solidFill>
                <a:srgbClr val="000000"/>
              </a:solidFill>
              <a:effectLst/>
              <a:latin typeface="Arial"/>
              <a:ea typeface="Times New Roman"/>
            </a:rPr>
            <a:t>______________________</a:t>
          </a:r>
          <a:endParaRPr lang="es-MX" sz="1200">
            <a:effectLst/>
            <a:latin typeface="Times New Roman"/>
            <a:ea typeface="Times New Roman"/>
          </a:endParaRPr>
        </a:p>
        <a:p>
          <a:pPr algn="ctr">
            <a:spcAft>
              <a:spcPts val="0"/>
            </a:spcAft>
          </a:pPr>
          <a:r>
            <a:rPr lang="es-MX" sz="1000">
              <a:solidFill>
                <a:srgbClr val="000000"/>
              </a:solidFill>
              <a:effectLst/>
              <a:latin typeface="Arial" panose="020B0604020202020204" pitchFamily="34" charset="0"/>
              <a:ea typeface="Times New Roman"/>
              <a:cs typeface="Arial" panose="020B0604020202020204" pitchFamily="34" charset="0"/>
            </a:rPr>
            <a:t>Tesorero</a:t>
          </a:r>
          <a:r>
            <a:rPr lang="es-MX" sz="1000" baseline="0">
              <a:solidFill>
                <a:srgbClr val="000000"/>
              </a:solidFill>
              <a:effectLst/>
              <a:latin typeface="Arial" panose="020B0604020202020204" pitchFamily="34" charset="0"/>
              <a:ea typeface="Times New Roman"/>
              <a:cs typeface="Arial" panose="020B0604020202020204" pitchFamily="34" charset="0"/>
            </a:rPr>
            <a:t> </a:t>
          </a:r>
        </a:p>
        <a:p>
          <a:pPr algn="ctr">
            <a:spcAft>
              <a:spcPts val="0"/>
            </a:spcAft>
          </a:pPr>
          <a:r>
            <a:rPr lang="es-MX" sz="1000" baseline="0">
              <a:solidFill>
                <a:srgbClr val="000000"/>
              </a:solidFill>
              <a:effectLst/>
              <a:latin typeface="Arial" panose="020B0604020202020204" pitchFamily="34" charset="0"/>
              <a:ea typeface="Times New Roman"/>
              <a:cs typeface="Arial" panose="020B0604020202020204" pitchFamily="34" charset="0"/>
            </a:rPr>
            <a:t>Doroteo Perez Antonio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2</xdr:row>
      <xdr:rowOff>0</xdr:rowOff>
    </xdr:from>
    <xdr:to>
      <xdr:col>15</xdr:col>
      <xdr:colOff>0</xdr:colOff>
      <xdr:row>3</xdr:row>
      <xdr:rowOff>112059</xdr:rowOff>
    </xdr:to>
    <xdr:sp macro="" textlink="">
      <xdr:nvSpPr>
        <xdr:cNvPr id="2" name="6 CuadroTexto">
          <a:extLst>
            <a:ext uri="{FF2B5EF4-FFF2-40B4-BE49-F238E27FC236}">
              <a16:creationId xmlns="" xmlns:a16="http://schemas.microsoft.com/office/drawing/2014/main" id="{00000000-0008-0000-0000-000002000000}"/>
            </a:ext>
          </a:extLst>
        </xdr:cNvPr>
        <xdr:cNvSpPr txBox="1"/>
      </xdr:nvSpPr>
      <xdr:spPr>
        <a:xfrm>
          <a:off x="11668125" y="285750"/>
          <a:ext cx="0" cy="254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lang="es-MX" sz="800" b="1">
              <a:latin typeface="Arial" pitchFamily="34" charset="0"/>
              <a:cs typeface="Arial" pitchFamily="34" charset="0"/>
            </a:rPr>
            <a:t>(1)</a:t>
          </a:r>
        </a:p>
      </xdr:txBody>
    </xdr:sp>
    <xdr:clientData/>
  </xdr:twoCellAnchor>
  <xdr:twoCellAnchor>
    <xdr:from>
      <xdr:col>15</xdr:col>
      <xdr:colOff>0</xdr:colOff>
      <xdr:row>31</xdr:row>
      <xdr:rowOff>0</xdr:rowOff>
    </xdr:from>
    <xdr:to>
      <xdr:col>15</xdr:col>
      <xdr:colOff>0</xdr:colOff>
      <xdr:row>32</xdr:row>
      <xdr:rowOff>112059</xdr:rowOff>
    </xdr:to>
    <xdr:sp macro="" textlink="">
      <xdr:nvSpPr>
        <xdr:cNvPr id="3" name="6 CuadroTexto">
          <a:extLst>
            <a:ext uri="{FF2B5EF4-FFF2-40B4-BE49-F238E27FC236}">
              <a16:creationId xmlns="" xmlns:a16="http://schemas.microsoft.com/office/drawing/2014/main" id="{86845856-81AF-45C0-B2B6-05BB4992169F}"/>
            </a:ext>
          </a:extLst>
        </xdr:cNvPr>
        <xdr:cNvSpPr txBox="1"/>
      </xdr:nvSpPr>
      <xdr:spPr>
        <a:xfrm>
          <a:off x="11668125" y="8820150"/>
          <a:ext cx="0" cy="254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lang="es-MX" sz="800" b="1">
              <a:latin typeface="Arial" pitchFamily="34" charset="0"/>
              <a:cs typeface="Arial" pitchFamily="34" charset="0"/>
            </a:rPr>
            <a:t>(1)</a:t>
          </a:r>
        </a:p>
      </xdr:txBody>
    </xdr:sp>
    <xdr:clientData/>
  </xdr:twoCellAnchor>
  <xdr:twoCellAnchor>
    <xdr:from>
      <xdr:col>15</xdr:col>
      <xdr:colOff>0</xdr:colOff>
      <xdr:row>31</xdr:row>
      <xdr:rowOff>0</xdr:rowOff>
    </xdr:from>
    <xdr:to>
      <xdr:col>15</xdr:col>
      <xdr:colOff>0</xdr:colOff>
      <xdr:row>32</xdr:row>
      <xdr:rowOff>112059</xdr:rowOff>
    </xdr:to>
    <xdr:sp macro="" textlink="">
      <xdr:nvSpPr>
        <xdr:cNvPr id="4" name="6 CuadroTexto">
          <a:extLst>
            <a:ext uri="{FF2B5EF4-FFF2-40B4-BE49-F238E27FC236}">
              <a16:creationId xmlns="" xmlns:a16="http://schemas.microsoft.com/office/drawing/2014/main" id="{00000000-0008-0000-0000-000002000000}"/>
            </a:ext>
          </a:extLst>
        </xdr:cNvPr>
        <xdr:cNvSpPr txBox="1"/>
      </xdr:nvSpPr>
      <xdr:spPr>
        <a:xfrm>
          <a:off x="11668125" y="8820150"/>
          <a:ext cx="0" cy="254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lang="es-MX" sz="800" b="1">
              <a:latin typeface="Arial" pitchFamily="34" charset="0"/>
              <a:cs typeface="Arial" pitchFamily="34" charset="0"/>
            </a:rPr>
            <a:t>(1)</a:t>
          </a:r>
        </a:p>
      </xdr:txBody>
    </xdr:sp>
    <xdr:clientData/>
  </xdr:twoCellAnchor>
  <xdr:twoCellAnchor>
    <xdr:from>
      <xdr:col>2</xdr:col>
      <xdr:colOff>0</xdr:colOff>
      <xdr:row>18</xdr:row>
      <xdr:rowOff>142874</xdr:rowOff>
    </xdr:from>
    <xdr:to>
      <xdr:col>5</xdr:col>
      <xdr:colOff>247650</xdr:colOff>
      <xdr:row>25</xdr:row>
      <xdr:rowOff>85724</xdr:rowOff>
    </xdr:to>
    <xdr:sp macro="" textlink="">
      <xdr:nvSpPr>
        <xdr:cNvPr id="5" name="Text Box 10">
          <a:extLst>
            <a:ext uri="{FF2B5EF4-FFF2-40B4-BE49-F238E27FC236}"/>
          </a:extLst>
        </xdr:cNvPr>
        <xdr:cNvSpPr txBox="1">
          <a:spLocks noChangeArrowheads="1"/>
        </xdr:cNvSpPr>
      </xdr:nvSpPr>
      <xdr:spPr bwMode="auto">
        <a:xfrm>
          <a:off x="1524000" y="7105649"/>
          <a:ext cx="2533650" cy="942975"/>
        </a:xfrm>
        <a:prstGeom prst="rect">
          <a:avLst/>
        </a:prstGeom>
        <a:solidFill>
          <a:srgbClr val="FFFFFF"/>
        </a:solidFill>
        <a:ln w="9525">
          <a:noFill/>
          <a:miter lim="800000"/>
          <a:headEnd/>
          <a:tailEnd/>
        </a:ln>
      </xdr:spPr>
      <xdr:txBody>
        <a:bodyPr vertOverflow="clip" wrap="square" lIns="36576" tIns="22860" rIns="36576" bIns="0" anchor="t" upright="1"/>
        <a:lstStyle/>
        <a:p>
          <a:pPr algn="ctr" rtl="0">
            <a:defRPr sz="1000"/>
          </a:pPr>
          <a:endParaRPr lang="es-MX" sz="1100" b="0" i="0" strike="noStrike">
            <a:solidFill>
              <a:srgbClr val="000000"/>
            </a:solidFill>
            <a:latin typeface="Arial"/>
            <a:cs typeface="Arial"/>
          </a:endParaRPr>
        </a:p>
        <a:p>
          <a:pPr algn="ctr" rtl="0">
            <a:defRPr sz="1000"/>
          </a:pPr>
          <a:r>
            <a:rPr lang="es-MX" sz="1200" b="0" i="0" strike="noStrike">
              <a:solidFill>
                <a:srgbClr val="000000"/>
              </a:solidFill>
              <a:latin typeface="Arial"/>
              <a:cs typeface="Arial"/>
            </a:rPr>
            <a:t>_____________________</a:t>
          </a:r>
        </a:p>
        <a:p>
          <a:pPr algn="ctr" rtl="0">
            <a:defRPr sz="1000"/>
          </a:pPr>
          <a:r>
            <a:rPr lang="es-MX" sz="1200" b="0" i="0" strike="noStrike">
              <a:solidFill>
                <a:srgbClr val="000000"/>
              </a:solidFill>
              <a:latin typeface="Arial"/>
              <a:cs typeface="Arial"/>
            </a:rPr>
            <a:t>Presidente Municipal    </a:t>
          </a:r>
        </a:p>
        <a:p>
          <a:pPr algn="ctr" rtl="0">
            <a:defRPr sz="1000"/>
          </a:pPr>
          <a:r>
            <a:rPr lang="es-MX" sz="1200" b="0" i="0" strike="noStrike">
              <a:solidFill>
                <a:srgbClr val="000000"/>
              </a:solidFill>
              <a:latin typeface="Arial"/>
              <a:cs typeface="Arial"/>
            </a:rPr>
            <a:t>Telesforo</a:t>
          </a:r>
          <a:r>
            <a:rPr lang="es-MX" sz="1200" b="0" i="0" strike="noStrike" baseline="0">
              <a:solidFill>
                <a:srgbClr val="000000"/>
              </a:solidFill>
              <a:latin typeface="Arial"/>
              <a:cs typeface="Arial"/>
            </a:rPr>
            <a:t> Aquino Cruz</a:t>
          </a:r>
          <a:endParaRPr lang="es-MX" sz="1200" b="0" i="0" strike="noStrike">
            <a:solidFill>
              <a:srgbClr val="000000"/>
            </a:solidFill>
            <a:latin typeface="Arial"/>
            <a:cs typeface="Arial"/>
          </a:endParaRPr>
        </a:p>
      </xdr:txBody>
    </xdr:sp>
    <xdr:clientData/>
  </xdr:twoCellAnchor>
  <xdr:twoCellAnchor>
    <xdr:from>
      <xdr:col>7</xdr:col>
      <xdr:colOff>263595</xdr:colOff>
      <xdr:row>19</xdr:row>
      <xdr:rowOff>1679</xdr:rowOff>
    </xdr:from>
    <xdr:to>
      <xdr:col>10</xdr:col>
      <xdr:colOff>723900</xdr:colOff>
      <xdr:row>25</xdr:row>
      <xdr:rowOff>104774</xdr:rowOff>
    </xdr:to>
    <xdr:sp macro="" textlink="">
      <xdr:nvSpPr>
        <xdr:cNvPr id="6" name="Text Box 12">
          <a:extLst>
            <a:ext uri="{FF2B5EF4-FFF2-40B4-BE49-F238E27FC236}"/>
          </a:extLst>
        </xdr:cNvPr>
        <xdr:cNvSpPr txBox="1">
          <a:spLocks noChangeArrowheads="1"/>
        </xdr:cNvSpPr>
      </xdr:nvSpPr>
      <xdr:spPr bwMode="auto">
        <a:xfrm>
          <a:off x="5597595" y="7107329"/>
          <a:ext cx="2822505" cy="960345"/>
        </a:xfrm>
        <a:prstGeom prst="rect">
          <a:avLst/>
        </a:prstGeom>
        <a:solidFill>
          <a:srgbClr val="FFFFFF"/>
        </a:solidFill>
        <a:ln w="9525">
          <a:noFill/>
          <a:miter lim="800000"/>
          <a:headEnd/>
          <a:tailEnd/>
        </a:ln>
      </xdr:spPr>
      <xdr:txBody>
        <a:bodyPr vertOverflow="clip" wrap="square" lIns="36576" tIns="22860" rIns="36576" bIns="0" anchor="t" upright="1"/>
        <a:lstStyle/>
        <a:p>
          <a:pPr algn="ctr" rtl="0">
            <a:defRPr sz="1000"/>
          </a:pPr>
          <a:endParaRPr lang="es-MX" sz="1100" b="0" i="0" strike="noStrike">
            <a:solidFill>
              <a:srgbClr val="000000"/>
            </a:solidFill>
            <a:latin typeface="Arial"/>
            <a:cs typeface="Arial"/>
          </a:endParaRPr>
        </a:p>
        <a:p>
          <a:pPr algn="ctr" rtl="0">
            <a:defRPr sz="1000"/>
          </a:pPr>
          <a:r>
            <a:rPr lang="es-MX" sz="1200" b="0" i="0" strike="noStrike">
              <a:solidFill>
                <a:srgbClr val="000000"/>
              </a:solidFill>
              <a:latin typeface="Arial"/>
              <a:cs typeface="Arial"/>
            </a:rPr>
            <a:t>______________________               </a:t>
          </a:r>
        </a:p>
        <a:p>
          <a:pPr marL="0" marR="0" indent="0" algn="ctr" defTabSz="914400" rtl="0" eaLnBrk="1" fontAlgn="auto" latinLnBrk="0" hangingPunct="1">
            <a:lnSpc>
              <a:spcPct val="100000"/>
            </a:lnSpc>
            <a:spcBef>
              <a:spcPts val="0"/>
            </a:spcBef>
            <a:spcAft>
              <a:spcPts val="0"/>
            </a:spcAft>
            <a:buClrTx/>
            <a:buSzTx/>
            <a:buFontTx/>
            <a:buNone/>
            <a:tabLst/>
            <a:defRPr sz="1000"/>
          </a:pPr>
          <a:r>
            <a:rPr lang="es-MX" sz="1200" b="0" i="0" strike="noStrike">
              <a:solidFill>
                <a:srgbClr val="000000"/>
              </a:solidFill>
              <a:latin typeface="Arial"/>
              <a:cs typeface="Arial"/>
            </a:rPr>
            <a:t>Síndico  Municipal    </a:t>
          </a:r>
        </a:p>
        <a:p>
          <a:pPr marL="0" marR="0" indent="0" algn="ctr" defTabSz="914400" rtl="0" eaLnBrk="1" fontAlgn="auto" latinLnBrk="0" hangingPunct="1">
            <a:lnSpc>
              <a:spcPct val="100000"/>
            </a:lnSpc>
            <a:spcBef>
              <a:spcPts val="0"/>
            </a:spcBef>
            <a:spcAft>
              <a:spcPts val="0"/>
            </a:spcAft>
            <a:buClrTx/>
            <a:buSzTx/>
            <a:buFontTx/>
            <a:buNone/>
            <a:tabLst/>
            <a:defRPr sz="1000"/>
          </a:pPr>
          <a:r>
            <a:rPr lang="es-MX" sz="1200" b="0" i="0" strike="noStrike">
              <a:solidFill>
                <a:srgbClr val="000000"/>
              </a:solidFill>
              <a:latin typeface="Arial"/>
              <a:cs typeface="Arial"/>
            </a:rPr>
            <a:t>Ubaldo Leyva Perez</a:t>
          </a:r>
        </a:p>
      </xdr:txBody>
    </xdr:sp>
    <xdr:clientData/>
  </xdr:twoCellAnchor>
  <xdr:twoCellAnchor>
    <xdr:from>
      <xdr:col>12</xdr:col>
      <xdr:colOff>212911</xdr:colOff>
      <xdr:row>19</xdr:row>
      <xdr:rowOff>33618</xdr:rowOff>
    </xdr:from>
    <xdr:to>
      <xdr:col>15</xdr:col>
      <xdr:colOff>457200</xdr:colOff>
      <xdr:row>24</xdr:row>
      <xdr:rowOff>95250</xdr:rowOff>
    </xdr:to>
    <xdr:sp macro="" textlink="">
      <xdr:nvSpPr>
        <xdr:cNvPr id="7" name="Text Box 12">
          <a:extLst>
            <a:ext uri="{FF2B5EF4-FFF2-40B4-BE49-F238E27FC236}"/>
          </a:extLst>
        </xdr:cNvPr>
        <xdr:cNvSpPr txBox="1">
          <a:spLocks noChangeArrowheads="1"/>
        </xdr:cNvSpPr>
      </xdr:nvSpPr>
      <xdr:spPr bwMode="auto">
        <a:xfrm>
          <a:off x="9595036" y="7139268"/>
          <a:ext cx="2530289" cy="776007"/>
        </a:xfrm>
        <a:prstGeom prst="rect">
          <a:avLst/>
        </a:prstGeom>
        <a:solidFill>
          <a:srgbClr val="FFFFFF"/>
        </a:solidFill>
        <a:ln w="9525">
          <a:noFill/>
          <a:miter lim="800000"/>
          <a:headEnd/>
          <a:tailEnd/>
        </a:ln>
      </xdr:spPr>
      <xdr:txBody>
        <a:bodyPr vertOverflow="clip" wrap="square" lIns="36576" tIns="22860" rIns="36576" bIns="0" anchor="t" upright="1"/>
        <a:lstStyle/>
        <a:p>
          <a:pPr algn="ctr" rtl="0">
            <a:defRPr sz="1000"/>
          </a:pPr>
          <a:endParaRPr lang="es-MX" sz="1100" b="0" i="0" strike="noStrike">
            <a:solidFill>
              <a:srgbClr val="000000"/>
            </a:solidFill>
            <a:latin typeface="Arial"/>
            <a:cs typeface="Arial"/>
          </a:endParaRPr>
        </a:p>
        <a:p>
          <a:pPr algn="ctr" rtl="0">
            <a:defRPr sz="1000"/>
          </a:pPr>
          <a:r>
            <a:rPr lang="es-MX" sz="1200" b="0" i="0" strike="noStrike">
              <a:solidFill>
                <a:srgbClr val="000000"/>
              </a:solidFill>
              <a:latin typeface="Arial"/>
              <a:cs typeface="Arial"/>
            </a:rPr>
            <a:t>_______________________</a:t>
          </a:r>
        </a:p>
        <a:p>
          <a:pPr algn="ctr" rtl="0">
            <a:defRPr sz="1000"/>
          </a:pPr>
          <a:r>
            <a:rPr lang="es-MX" sz="1200" b="0" i="0" strike="noStrike">
              <a:solidFill>
                <a:srgbClr val="000000"/>
              </a:solidFill>
              <a:latin typeface="Arial"/>
              <a:cs typeface="Arial"/>
            </a:rPr>
            <a:t>Tesorero</a:t>
          </a:r>
          <a:r>
            <a:rPr lang="es-MX" sz="1200" b="0" i="0" strike="noStrike" baseline="0">
              <a:solidFill>
                <a:srgbClr val="000000"/>
              </a:solidFill>
              <a:latin typeface="Arial"/>
              <a:cs typeface="Arial"/>
            </a:rPr>
            <a:t> Municipal</a:t>
          </a:r>
        </a:p>
        <a:p>
          <a:pPr algn="ctr" rtl="0">
            <a:defRPr sz="1000"/>
          </a:pPr>
          <a:r>
            <a:rPr lang="es-MX" sz="1200" b="0" i="0" strike="noStrike" baseline="0">
              <a:solidFill>
                <a:srgbClr val="000000"/>
              </a:solidFill>
              <a:latin typeface="Arial"/>
              <a:cs typeface="Arial"/>
            </a:rPr>
            <a:t>Doroteo Perez Antonio</a:t>
          </a:r>
        </a:p>
      </xdr:txBody>
    </xdr:sp>
    <xdr:clientData/>
  </xdr:twoCellAnchor>
  <xdr:twoCellAnchor>
    <xdr:from>
      <xdr:col>17</xdr:col>
      <xdr:colOff>276225</xdr:colOff>
      <xdr:row>19</xdr:row>
      <xdr:rowOff>47624</xdr:rowOff>
    </xdr:from>
    <xdr:to>
      <xdr:col>20</xdr:col>
      <xdr:colOff>542925</xdr:colOff>
      <xdr:row>24</xdr:row>
      <xdr:rowOff>114300</xdr:rowOff>
    </xdr:to>
    <xdr:sp macro="" textlink="">
      <xdr:nvSpPr>
        <xdr:cNvPr id="8" name="Text Box 12">
          <a:extLst>
            <a:ext uri="{FF2B5EF4-FFF2-40B4-BE49-F238E27FC236}"/>
          </a:extLst>
        </xdr:cNvPr>
        <xdr:cNvSpPr txBox="1">
          <a:spLocks noChangeArrowheads="1"/>
        </xdr:cNvSpPr>
      </xdr:nvSpPr>
      <xdr:spPr bwMode="auto">
        <a:xfrm>
          <a:off x="13468350" y="7153274"/>
          <a:ext cx="2552700" cy="781051"/>
        </a:xfrm>
        <a:prstGeom prst="rect">
          <a:avLst/>
        </a:prstGeom>
        <a:solidFill>
          <a:srgbClr val="FFFFFF"/>
        </a:solidFill>
        <a:ln w="9525">
          <a:noFill/>
          <a:miter lim="800000"/>
          <a:headEnd/>
          <a:tailEnd/>
        </a:ln>
      </xdr:spPr>
      <xdr:txBody>
        <a:bodyPr vertOverflow="clip" wrap="square" lIns="36576" tIns="22860" rIns="36576" bIns="0" anchor="t" upright="1"/>
        <a:lstStyle/>
        <a:p>
          <a:pPr algn="ctr" rtl="0">
            <a:defRPr sz="1000"/>
          </a:pPr>
          <a:endParaRPr lang="es-MX" sz="1100" b="0" i="0" strike="noStrike">
            <a:solidFill>
              <a:srgbClr val="000000"/>
            </a:solidFill>
            <a:latin typeface="Arial"/>
            <a:cs typeface="Arial"/>
          </a:endParaRPr>
        </a:p>
        <a:p>
          <a:pPr algn="ctr" rtl="0"/>
          <a:r>
            <a:rPr lang="es-MX" sz="1200" b="0" i="0" strike="noStrike">
              <a:solidFill>
                <a:srgbClr val="000000"/>
              </a:solidFill>
              <a:latin typeface="Arial"/>
              <a:cs typeface="Arial"/>
            </a:rPr>
            <a:t>______________________</a:t>
          </a:r>
          <a:r>
            <a:rPr lang="es-MX" sz="1200" b="0" i="0" strike="noStrike" baseline="0">
              <a:solidFill>
                <a:srgbClr val="000000"/>
              </a:solidFill>
              <a:latin typeface="Arial"/>
              <a:cs typeface="Arial"/>
            </a:rPr>
            <a:t> </a:t>
          </a:r>
        </a:p>
        <a:p>
          <a:pPr algn="ctr" rtl="0"/>
          <a:r>
            <a:rPr lang="es-MX" sz="1200" b="0" i="0" strike="noStrike">
              <a:solidFill>
                <a:srgbClr val="000000"/>
              </a:solidFill>
              <a:latin typeface="Arial"/>
              <a:cs typeface="Arial"/>
            </a:rPr>
            <a:t>Regidor</a:t>
          </a:r>
          <a:r>
            <a:rPr lang="es-MX" sz="1200" b="0" i="0" strike="noStrike" baseline="0">
              <a:solidFill>
                <a:srgbClr val="000000"/>
              </a:solidFill>
              <a:latin typeface="Arial"/>
              <a:cs typeface="Arial"/>
            </a:rPr>
            <a:t> de Hacienda</a:t>
          </a:r>
          <a:r>
            <a:rPr lang="es-MX" sz="1200" b="0" i="0" strike="noStrike">
              <a:solidFill>
                <a:srgbClr val="000000"/>
              </a:solidFill>
              <a:latin typeface="Arial"/>
              <a:cs typeface="Arial"/>
            </a:rPr>
            <a:t> </a:t>
          </a:r>
        </a:p>
        <a:p>
          <a:pPr algn="ctr" rtl="0"/>
          <a:r>
            <a:rPr lang="es-MX" sz="1200" b="0" i="0" strike="noStrike">
              <a:solidFill>
                <a:srgbClr val="000000"/>
              </a:solidFill>
              <a:latin typeface="Arial"/>
              <a:cs typeface="Arial"/>
            </a:rPr>
            <a:t>Mara Martinez Cruz</a:t>
          </a:r>
        </a:p>
      </xdr:txBody>
    </xdr:sp>
    <xdr:clientData/>
  </xdr:twoCellAnchor>
  <xdr:twoCellAnchor>
    <xdr:from>
      <xdr:col>15</xdr:col>
      <xdr:colOff>0</xdr:colOff>
      <xdr:row>31</xdr:row>
      <xdr:rowOff>0</xdr:rowOff>
    </xdr:from>
    <xdr:to>
      <xdr:col>15</xdr:col>
      <xdr:colOff>0</xdr:colOff>
      <xdr:row>32</xdr:row>
      <xdr:rowOff>112059</xdr:rowOff>
    </xdr:to>
    <xdr:sp macro="" textlink="">
      <xdr:nvSpPr>
        <xdr:cNvPr id="18" name="6 CuadroTexto">
          <a:extLst>
            <a:ext uri="{FF2B5EF4-FFF2-40B4-BE49-F238E27FC236}">
              <a16:creationId xmlns="" xmlns:a16="http://schemas.microsoft.com/office/drawing/2014/main" id="{00000000-0008-0000-0000-000002000000}"/>
            </a:ext>
          </a:extLst>
        </xdr:cNvPr>
        <xdr:cNvSpPr txBox="1"/>
      </xdr:nvSpPr>
      <xdr:spPr>
        <a:xfrm>
          <a:off x="11668125" y="285750"/>
          <a:ext cx="0" cy="254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lang="es-MX" sz="800" b="1">
              <a:latin typeface="Arial" pitchFamily="34" charset="0"/>
              <a:cs typeface="Arial" pitchFamily="34" charset="0"/>
            </a:rPr>
            <a:t>(1)</a:t>
          </a:r>
        </a:p>
      </xdr:txBody>
    </xdr:sp>
    <xdr:clientData/>
  </xdr:twoCellAnchor>
  <xdr:twoCellAnchor>
    <xdr:from>
      <xdr:col>15</xdr:col>
      <xdr:colOff>0</xdr:colOff>
      <xdr:row>31</xdr:row>
      <xdr:rowOff>0</xdr:rowOff>
    </xdr:from>
    <xdr:to>
      <xdr:col>15</xdr:col>
      <xdr:colOff>0</xdr:colOff>
      <xdr:row>32</xdr:row>
      <xdr:rowOff>112059</xdr:rowOff>
    </xdr:to>
    <xdr:sp macro="" textlink="">
      <xdr:nvSpPr>
        <xdr:cNvPr id="14" name="6 CuadroTexto">
          <a:extLst>
            <a:ext uri="{FF2B5EF4-FFF2-40B4-BE49-F238E27FC236}">
              <a16:creationId xmlns="" xmlns:a16="http://schemas.microsoft.com/office/drawing/2014/main" id="{00000000-0008-0000-0000-000002000000}"/>
            </a:ext>
          </a:extLst>
        </xdr:cNvPr>
        <xdr:cNvSpPr txBox="1"/>
      </xdr:nvSpPr>
      <xdr:spPr>
        <a:xfrm>
          <a:off x="11668125" y="285750"/>
          <a:ext cx="0" cy="254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lang="es-MX" sz="800" b="1">
              <a:latin typeface="Arial" pitchFamily="34" charset="0"/>
              <a:cs typeface="Arial" pitchFamily="34" charset="0"/>
            </a:rPr>
            <a:t>(1)</a:t>
          </a:r>
        </a:p>
      </xdr:txBody>
    </xdr:sp>
    <xdr:clientData/>
  </xdr:twoCellAnchor>
  <xdr:twoCellAnchor>
    <xdr:from>
      <xdr:col>1</xdr:col>
      <xdr:colOff>466725</xdr:colOff>
      <xdr:row>51</xdr:row>
      <xdr:rowOff>0</xdr:rowOff>
    </xdr:from>
    <xdr:to>
      <xdr:col>4</xdr:col>
      <xdr:colOff>714375</xdr:colOff>
      <xdr:row>57</xdr:row>
      <xdr:rowOff>85725</xdr:rowOff>
    </xdr:to>
    <xdr:sp macro="" textlink="">
      <xdr:nvSpPr>
        <xdr:cNvPr id="15" name="Text Box 10">
          <a:extLst>
            <a:ext uri="{FF2B5EF4-FFF2-40B4-BE49-F238E27FC236}"/>
          </a:extLst>
        </xdr:cNvPr>
        <xdr:cNvSpPr txBox="1">
          <a:spLocks noChangeArrowheads="1"/>
        </xdr:cNvSpPr>
      </xdr:nvSpPr>
      <xdr:spPr bwMode="auto">
        <a:xfrm>
          <a:off x="1228725" y="14325600"/>
          <a:ext cx="2533650" cy="942975"/>
        </a:xfrm>
        <a:prstGeom prst="rect">
          <a:avLst/>
        </a:prstGeom>
        <a:solidFill>
          <a:srgbClr val="FFFFFF"/>
        </a:solidFill>
        <a:ln w="9525">
          <a:noFill/>
          <a:miter lim="800000"/>
          <a:headEnd/>
          <a:tailEnd/>
        </a:ln>
      </xdr:spPr>
      <xdr:txBody>
        <a:bodyPr vertOverflow="clip" wrap="square" lIns="36576" tIns="22860" rIns="36576" bIns="0" anchor="t" upright="1"/>
        <a:lstStyle/>
        <a:p>
          <a:pPr algn="ctr" rtl="0">
            <a:defRPr sz="1000"/>
          </a:pPr>
          <a:endParaRPr lang="es-MX" sz="1100" b="0" i="0" strike="noStrike">
            <a:solidFill>
              <a:srgbClr val="000000"/>
            </a:solidFill>
            <a:latin typeface="Arial"/>
            <a:cs typeface="Arial"/>
          </a:endParaRPr>
        </a:p>
        <a:p>
          <a:pPr algn="ctr" rtl="0">
            <a:defRPr sz="1000"/>
          </a:pPr>
          <a:r>
            <a:rPr lang="es-MX" sz="1200" b="0" i="0" strike="noStrike">
              <a:solidFill>
                <a:srgbClr val="000000"/>
              </a:solidFill>
              <a:latin typeface="Arial"/>
              <a:cs typeface="Arial"/>
            </a:rPr>
            <a:t>_____________________</a:t>
          </a:r>
        </a:p>
        <a:p>
          <a:pPr algn="ctr" rtl="0">
            <a:defRPr sz="1000"/>
          </a:pPr>
          <a:r>
            <a:rPr lang="es-MX" sz="1200" b="0" i="0" strike="noStrike">
              <a:solidFill>
                <a:srgbClr val="000000"/>
              </a:solidFill>
              <a:latin typeface="Arial"/>
              <a:cs typeface="Arial"/>
            </a:rPr>
            <a:t>Presidente Municipal    </a:t>
          </a:r>
        </a:p>
        <a:p>
          <a:pPr algn="ctr" rtl="0">
            <a:defRPr sz="1000"/>
          </a:pPr>
          <a:r>
            <a:rPr lang="es-MX" sz="1200" b="0" i="0" strike="noStrike">
              <a:solidFill>
                <a:srgbClr val="000000"/>
              </a:solidFill>
              <a:latin typeface="Arial"/>
              <a:cs typeface="Arial"/>
            </a:rPr>
            <a:t>Telesforo</a:t>
          </a:r>
          <a:r>
            <a:rPr lang="es-MX" sz="1200" b="0" i="0" strike="noStrike" baseline="0">
              <a:solidFill>
                <a:srgbClr val="000000"/>
              </a:solidFill>
              <a:latin typeface="Arial"/>
              <a:cs typeface="Arial"/>
            </a:rPr>
            <a:t> Aquino Cruz</a:t>
          </a:r>
          <a:endParaRPr lang="es-MX" sz="1200" b="0" i="0" strike="noStrike">
            <a:solidFill>
              <a:srgbClr val="000000"/>
            </a:solidFill>
            <a:latin typeface="Arial"/>
            <a:cs typeface="Arial"/>
          </a:endParaRPr>
        </a:p>
      </xdr:txBody>
    </xdr:sp>
    <xdr:clientData/>
  </xdr:twoCellAnchor>
  <xdr:twoCellAnchor>
    <xdr:from>
      <xdr:col>6</xdr:col>
      <xdr:colOff>730320</xdr:colOff>
      <xdr:row>51</xdr:row>
      <xdr:rowOff>1680</xdr:rowOff>
    </xdr:from>
    <xdr:to>
      <xdr:col>10</xdr:col>
      <xdr:colOff>428625</xdr:colOff>
      <xdr:row>57</xdr:row>
      <xdr:rowOff>104775</xdr:rowOff>
    </xdr:to>
    <xdr:sp macro="" textlink="">
      <xdr:nvSpPr>
        <xdr:cNvPr id="16" name="Text Box 12">
          <a:extLst>
            <a:ext uri="{FF2B5EF4-FFF2-40B4-BE49-F238E27FC236}"/>
          </a:extLst>
        </xdr:cNvPr>
        <xdr:cNvSpPr txBox="1">
          <a:spLocks noChangeArrowheads="1"/>
        </xdr:cNvSpPr>
      </xdr:nvSpPr>
      <xdr:spPr bwMode="auto">
        <a:xfrm>
          <a:off x="5302320" y="14327280"/>
          <a:ext cx="2822505" cy="960345"/>
        </a:xfrm>
        <a:prstGeom prst="rect">
          <a:avLst/>
        </a:prstGeom>
        <a:solidFill>
          <a:srgbClr val="FFFFFF"/>
        </a:solidFill>
        <a:ln w="9525">
          <a:noFill/>
          <a:miter lim="800000"/>
          <a:headEnd/>
          <a:tailEnd/>
        </a:ln>
      </xdr:spPr>
      <xdr:txBody>
        <a:bodyPr vertOverflow="clip" wrap="square" lIns="36576" tIns="22860" rIns="36576" bIns="0" anchor="t" upright="1"/>
        <a:lstStyle/>
        <a:p>
          <a:pPr algn="ctr" rtl="0">
            <a:defRPr sz="1000"/>
          </a:pPr>
          <a:endParaRPr lang="es-MX" sz="1100" b="0" i="0" strike="noStrike">
            <a:solidFill>
              <a:srgbClr val="000000"/>
            </a:solidFill>
            <a:latin typeface="Arial"/>
            <a:cs typeface="Arial"/>
          </a:endParaRPr>
        </a:p>
        <a:p>
          <a:pPr algn="ctr" rtl="0">
            <a:defRPr sz="1000"/>
          </a:pPr>
          <a:r>
            <a:rPr lang="es-MX" sz="1200" b="0" i="0" strike="noStrike">
              <a:solidFill>
                <a:srgbClr val="000000"/>
              </a:solidFill>
              <a:latin typeface="Arial"/>
              <a:cs typeface="Arial"/>
            </a:rPr>
            <a:t>______________________               </a:t>
          </a:r>
        </a:p>
        <a:p>
          <a:pPr marL="0" marR="0" indent="0" algn="ctr" defTabSz="914400" rtl="0" eaLnBrk="1" fontAlgn="auto" latinLnBrk="0" hangingPunct="1">
            <a:lnSpc>
              <a:spcPct val="100000"/>
            </a:lnSpc>
            <a:spcBef>
              <a:spcPts val="0"/>
            </a:spcBef>
            <a:spcAft>
              <a:spcPts val="0"/>
            </a:spcAft>
            <a:buClrTx/>
            <a:buSzTx/>
            <a:buFontTx/>
            <a:buNone/>
            <a:tabLst/>
            <a:defRPr sz="1000"/>
          </a:pPr>
          <a:r>
            <a:rPr lang="es-MX" sz="1200" b="0" i="0" strike="noStrike">
              <a:solidFill>
                <a:srgbClr val="000000"/>
              </a:solidFill>
              <a:latin typeface="Arial"/>
              <a:cs typeface="Arial"/>
            </a:rPr>
            <a:t>Síndico  Municipal    </a:t>
          </a:r>
        </a:p>
        <a:p>
          <a:pPr marL="0" marR="0" indent="0" algn="ctr" defTabSz="914400" rtl="0" eaLnBrk="1" fontAlgn="auto" latinLnBrk="0" hangingPunct="1">
            <a:lnSpc>
              <a:spcPct val="100000"/>
            </a:lnSpc>
            <a:spcBef>
              <a:spcPts val="0"/>
            </a:spcBef>
            <a:spcAft>
              <a:spcPts val="0"/>
            </a:spcAft>
            <a:buClrTx/>
            <a:buSzTx/>
            <a:buFontTx/>
            <a:buNone/>
            <a:tabLst/>
            <a:defRPr sz="1000"/>
          </a:pPr>
          <a:r>
            <a:rPr lang="es-MX" sz="1200" b="0" i="0" strike="noStrike">
              <a:solidFill>
                <a:srgbClr val="000000"/>
              </a:solidFill>
              <a:latin typeface="Arial"/>
              <a:cs typeface="Arial"/>
            </a:rPr>
            <a:t>Ubaldo Leyva Perez</a:t>
          </a:r>
        </a:p>
      </xdr:txBody>
    </xdr:sp>
    <xdr:clientData/>
  </xdr:twoCellAnchor>
  <xdr:twoCellAnchor>
    <xdr:from>
      <xdr:col>11</xdr:col>
      <xdr:colOff>679636</xdr:colOff>
      <xdr:row>51</xdr:row>
      <xdr:rowOff>33619</xdr:rowOff>
    </xdr:from>
    <xdr:to>
      <xdr:col>15</xdr:col>
      <xdr:colOff>161925</xdr:colOff>
      <xdr:row>56</xdr:row>
      <xdr:rowOff>95251</xdr:rowOff>
    </xdr:to>
    <xdr:sp macro="" textlink="">
      <xdr:nvSpPr>
        <xdr:cNvPr id="17" name="Text Box 12">
          <a:extLst>
            <a:ext uri="{FF2B5EF4-FFF2-40B4-BE49-F238E27FC236}"/>
          </a:extLst>
        </xdr:cNvPr>
        <xdr:cNvSpPr txBox="1">
          <a:spLocks noChangeArrowheads="1"/>
        </xdr:cNvSpPr>
      </xdr:nvSpPr>
      <xdr:spPr bwMode="auto">
        <a:xfrm>
          <a:off x="9299761" y="14359219"/>
          <a:ext cx="2530289" cy="776007"/>
        </a:xfrm>
        <a:prstGeom prst="rect">
          <a:avLst/>
        </a:prstGeom>
        <a:solidFill>
          <a:srgbClr val="FFFFFF"/>
        </a:solidFill>
        <a:ln w="9525">
          <a:noFill/>
          <a:miter lim="800000"/>
          <a:headEnd/>
          <a:tailEnd/>
        </a:ln>
      </xdr:spPr>
      <xdr:txBody>
        <a:bodyPr vertOverflow="clip" wrap="square" lIns="36576" tIns="22860" rIns="36576" bIns="0" anchor="t" upright="1"/>
        <a:lstStyle/>
        <a:p>
          <a:pPr algn="ctr" rtl="0">
            <a:defRPr sz="1000"/>
          </a:pPr>
          <a:endParaRPr lang="es-MX" sz="1100" b="0" i="0" strike="noStrike">
            <a:solidFill>
              <a:srgbClr val="000000"/>
            </a:solidFill>
            <a:latin typeface="Arial"/>
            <a:cs typeface="Arial"/>
          </a:endParaRPr>
        </a:p>
        <a:p>
          <a:pPr algn="ctr" rtl="0">
            <a:defRPr sz="1000"/>
          </a:pPr>
          <a:r>
            <a:rPr lang="es-MX" sz="1200" b="0" i="0" strike="noStrike">
              <a:solidFill>
                <a:srgbClr val="000000"/>
              </a:solidFill>
              <a:latin typeface="Arial"/>
              <a:cs typeface="Arial"/>
            </a:rPr>
            <a:t>_______________________</a:t>
          </a:r>
        </a:p>
        <a:p>
          <a:pPr algn="ctr" rtl="0">
            <a:defRPr sz="1000"/>
          </a:pPr>
          <a:r>
            <a:rPr lang="es-MX" sz="1200" b="0" i="0" strike="noStrike">
              <a:solidFill>
                <a:srgbClr val="000000"/>
              </a:solidFill>
              <a:latin typeface="Arial"/>
              <a:cs typeface="Arial"/>
            </a:rPr>
            <a:t>Tesorero</a:t>
          </a:r>
          <a:r>
            <a:rPr lang="es-MX" sz="1200" b="0" i="0" strike="noStrike" baseline="0">
              <a:solidFill>
                <a:srgbClr val="000000"/>
              </a:solidFill>
              <a:latin typeface="Arial"/>
              <a:cs typeface="Arial"/>
            </a:rPr>
            <a:t> Municipal</a:t>
          </a:r>
        </a:p>
        <a:p>
          <a:pPr algn="ctr" rtl="0">
            <a:defRPr sz="1000"/>
          </a:pPr>
          <a:r>
            <a:rPr lang="es-MX" sz="1200" b="0" i="0" strike="noStrike" baseline="0">
              <a:solidFill>
                <a:srgbClr val="000000"/>
              </a:solidFill>
              <a:latin typeface="Arial"/>
              <a:cs typeface="Arial"/>
            </a:rPr>
            <a:t>Doroteo Perez Antonio</a:t>
          </a:r>
        </a:p>
      </xdr:txBody>
    </xdr:sp>
    <xdr:clientData/>
  </xdr:twoCellAnchor>
  <xdr:twoCellAnchor>
    <xdr:from>
      <xdr:col>16</xdr:col>
      <xdr:colOff>742950</xdr:colOff>
      <xdr:row>51</xdr:row>
      <xdr:rowOff>47625</xdr:rowOff>
    </xdr:from>
    <xdr:to>
      <xdr:col>20</xdr:col>
      <xdr:colOff>247650</xdr:colOff>
      <xdr:row>56</xdr:row>
      <xdr:rowOff>114301</xdr:rowOff>
    </xdr:to>
    <xdr:sp macro="" textlink="">
      <xdr:nvSpPr>
        <xdr:cNvPr id="23" name="Text Box 12">
          <a:extLst>
            <a:ext uri="{FF2B5EF4-FFF2-40B4-BE49-F238E27FC236}"/>
          </a:extLst>
        </xdr:cNvPr>
        <xdr:cNvSpPr txBox="1">
          <a:spLocks noChangeArrowheads="1"/>
        </xdr:cNvSpPr>
      </xdr:nvSpPr>
      <xdr:spPr bwMode="auto">
        <a:xfrm>
          <a:off x="13173075" y="14373225"/>
          <a:ext cx="2705100" cy="781051"/>
        </a:xfrm>
        <a:prstGeom prst="rect">
          <a:avLst/>
        </a:prstGeom>
        <a:solidFill>
          <a:srgbClr val="FFFFFF"/>
        </a:solidFill>
        <a:ln w="9525">
          <a:noFill/>
          <a:miter lim="800000"/>
          <a:headEnd/>
          <a:tailEnd/>
        </a:ln>
      </xdr:spPr>
      <xdr:txBody>
        <a:bodyPr vertOverflow="clip" wrap="square" lIns="36576" tIns="22860" rIns="36576" bIns="0" anchor="t" upright="1"/>
        <a:lstStyle/>
        <a:p>
          <a:pPr algn="ctr" rtl="0">
            <a:defRPr sz="1000"/>
          </a:pPr>
          <a:endParaRPr lang="es-MX" sz="1100" b="0" i="0" strike="noStrike">
            <a:solidFill>
              <a:srgbClr val="000000"/>
            </a:solidFill>
            <a:latin typeface="Arial"/>
            <a:cs typeface="Arial"/>
          </a:endParaRPr>
        </a:p>
        <a:p>
          <a:pPr algn="ctr" rtl="0"/>
          <a:r>
            <a:rPr lang="es-MX" sz="1200" b="0" i="0" strike="noStrike">
              <a:solidFill>
                <a:srgbClr val="000000"/>
              </a:solidFill>
              <a:latin typeface="Arial"/>
              <a:cs typeface="Arial"/>
            </a:rPr>
            <a:t>______________________</a:t>
          </a:r>
          <a:r>
            <a:rPr lang="es-MX" sz="1200" b="0" i="0" strike="noStrike" baseline="0">
              <a:solidFill>
                <a:srgbClr val="000000"/>
              </a:solidFill>
              <a:latin typeface="Arial"/>
              <a:cs typeface="Arial"/>
            </a:rPr>
            <a:t> </a:t>
          </a:r>
        </a:p>
        <a:p>
          <a:pPr algn="ctr" rtl="0"/>
          <a:r>
            <a:rPr lang="es-MX" sz="1200" b="0" i="0" strike="noStrike">
              <a:solidFill>
                <a:srgbClr val="000000"/>
              </a:solidFill>
              <a:latin typeface="Arial"/>
              <a:cs typeface="Arial"/>
            </a:rPr>
            <a:t>Regidor</a:t>
          </a:r>
          <a:r>
            <a:rPr lang="es-MX" sz="1200" b="0" i="0" strike="noStrike" baseline="0">
              <a:solidFill>
                <a:srgbClr val="000000"/>
              </a:solidFill>
              <a:latin typeface="Arial"/>
              <a:cs typeface="Arial"/>
            </a:rPr>
            <a:t> de Hacienda</a:t>
          </a:r>
          <a:r>
            <a:rPr lang="es-MX" sz="1200" b="0" i="0" strike="noStrike">
              <a:solidFill>
                <a:srgbClr val="000000"/>
              </a:solidFill>
              <a:latin typeface="Arial"/>
              <a:cs typeface="Arial"/>
            </a:rPr>
            <a:t> </a:t>
          </a:r>
        </a:p>
        <a:p>
          <a:pPr algn="ctr" rtl="0"/>
          <a:r>
            <a:rPr lang="es-MX" sz="1200" b="0" i="0" strike="noStrike">
              <a:solidFill>
                <a:srgbClr val="000000"/>
              </a:solidFill>
              <a:latin typeface="Arial"/>
              <a:cs typeface="Arial"/>
            </a:rPr>
            <a:t>Mara Martinez Cruz</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AF351"/>
  <sheetViews>
    <sheetView topLeftCell="A65" zoomScale="90" zoomScaleNormal="90" workbookViewId="0">
      <pane xSplit="22" ySplit="10" topLeftCell="W303" activePane="bottomRight" state="frozen"/>
      <selection activeCell="A65" sqref="A65"/>
      <selection pane="topRight" activeCell="W65" sqref="W65"/>
      <selection pane="bottomLeft" activeCell="A75" sqref="A75"/>
      <selection pane="bottomRight" activeCell="Z157" sqref="Z157"/>
    </sheetView>
  </sheetViews>
  <sheetFormatPr baseColWidth="10" defaultRowHeight="15.75" x14ac:dyDescent="0.25"/>
  <cols>
    <col min="1" max="1" width="0.85546875" style="3" customWidth="1"/>
    <col min="2" max="2" width="1" style="3" customWidth="1"/>
    <col min="3" max="3" width="9.7109375" style="6" customWidth="1"/>
    <col min="4" max="4" width="9.42578125" style="6" customWidth="1"/>
    <col min="5" max="5" width="10.5703125" style="6" customWidth="1"/>
    <col min="6" max="6" width="6.28515625" style="6" customWidth="1"/>
    <col min="7" max="7" width="6.140625" style="6" customWidth="1"/>
    <col min="8" max="11" width="5.85546875" style="6" customWidth="1"/>
    <col min="12" max="16" width="4.7109375" style="6" customWidth="1"/>
    <col min="17" max="19" width="4.7109375" style="14" customWidth="1"/>
    <col min="20" max="20" width="0.5703125" style="6" customWidth="1"/>
    <col min="21" max="21" width="1" style="6" customWidth="1"/>
    <col min="22" max="22" width="11.42578125" style="6"/>
    <col min="23" max="23" width="15.5703125" style="106" customWidth="1"/>
    <col min="24" max="24" width="17.7109375" style="106" customWidth="1"/>
    <col min="25" max="25" width="14.85546875" style="106" customWidth="1"/>
    <col min="26" max="26" width="14.5703125" style="106" bestFit="1" customWidth="1"/>
    <col min="27" max="27" width="21" style="106" customWidth="1"/>
    <col min="28" max="28" width="15.85546875" style="106" customWidth="1"/>
    <col min="29" max="29" width="19.85546875" style="106" customWidth="1"/>
    <col min="30" max="30" width="16.42578125" style="106" customWidth="1"/>
    <col min="31" max="31" width="15.85546875" style="107" bestFit="1" customWidth="1"/>
    <col min="32" max="32" width="14.5703125" style="98" bestFit="1" customWidth="1"/>
    <col min="33" max="16384" width="11.42578125" style="3"/>
  </cols>
  <sheetData>
    <row r="2" spans="2:32" ht="15.75" customHeight="1" x14ac:dyDescent="0.25">
      <c r="C2" s="299" t="s">
        <v>578</v>
      </c>
      <c r="D2" s="299"/>
      <c r="E2" s="299"/>
      <c r="F2" s="299"/>
      <c r="G2" s="299"/>
      <c r="H2" s="299"/>
      <c r="I2" s="299"/>
      <c r="J2" s="299"/>
      <c r="K2" s="299"/>
      <c r="L2" s="299"/>
      <c r="M2" s="299"/>
      <c r="N2" s="299"/>
      <c r="O2" s="299"/>
      <c r="P2" s="299"/>
      <c r="Q2" s="299"/>
      <c r="R2" s="299"/>
      <c r="S2" s="299"/>
      <c r="T2" s="15"/>
      <c r="U2" s="15"/>
      <c r="V2" s="15"/>
    </row>
    <row r="3" spans="2:32" ht="15" customHeight="1" x14ac:dyDescent="0.25">
      <c r="B3" s="26"/>
      <c r="C3" s="299"/>
      <c r="D3" s="299"/>
      <c r="E3" s="299"/>
      <c r="F3" s="299"/>
      <c r="G3" s="299"/>
      <c r="H3" s="299"/>
      <c r="I3" s="299"/>
      <c r="J3" s="299"/>
      <c r="K3" s="299"/>
      <c r="L3" s="299"/>
      <c r="M3" s="299"/>
      <c r="N3" s="299"/>
      <c r="O3" s="299"/>
      <c r="P3" s="299"/>
      <c r="Q3" s="299"/>
      <c r="R3" s="299"/>
      <c r="S3" s="299"/>
      <c r="T3" s="15"/>
      <c r="U3" s="15"/>
      <c r="V3" s="15"/>
    </row>
    <row r="4" spans="2:32" ht="10.5" customHeight="1" x14ac:dyDescent="0.25"/>
    <row r="5" spans="2:32" s="6" customFormat="1" x14ac:dyDescent="0.2">
      <c r="B5" s="300" t="s">
        <v>0</v>
      </c>
      <c r="C5" s="300"/>
      <c r="D5" s="300"/>
      <c r="E5" s="300"/>
      <c r="F5" s="300"/>
      <c r="G5" s="300"/>
      <c r="H5" s="300"/>
      <c r="I5" s="300"/>
      <c r="J5" s="300"/>
      <c r="K5" s="300"/>
      <c r="L5" s="300"/>
      <c r="M5" s="300"/>
      <c r="N5" s="300"/>
      <c r="O5" s="300"/>
      <c r="P5" s="300"/>
      <c r="Q5" s="300"/>
      <c r="R5" s="300"/>
      <c r="S5" s="300"/>
      <c r="W5" s="108"/>
      <c r="X5" s="108"/>
      <c r="Y5" s="108"/>
      <c r="Z5" s="108"/>
      <c r="AA5" s="108"/>
      <c r="AB5" s="108"/>
      <c r="AC5" s="108"/>
      <c r="AD5" s="108"/>
      <c r="AE5" s="109"/>
      <c r="AF5" s="97"/>
    </row>
    <row r="6" spans="2:32" s="6" customFormat="1" x14ac:dyDescent="0.2">
      <c r="B6" s="300" t="s">
        <v>1</v>
      </c>
      <c r="C6" s="300"/>
      <c r="D6" s="300"/>
      <c r="E6" s="300"/>
      <c r="F6" s="300"/>
      <c r="G6" s="300"/>
      <c r="H6" s="300"/>
      <c r="I6" s="300"/>
      <c r="J6" s="300"/>
      <c r="K6" s="300"/>
      <c r="L6" s="300"/>
      <c r="M6" s="300"/>
      <c r="N6" s="300"/>
      <c r="O6" s="300"/>
      <c r="P6" s="300"/>
      <c r="Q6" s="300"/>
      <c r="R6" s="300"/>
      <c r="S6" s="300"/>
      <c r="W6" s="108"/>
      <c r="X6" s="108"/>
      <c r="Y6" s="108"/>
      <c r="Z6" s="108"/>
      <c r="AA6" s="108"/>
      <c r="AB6" s="108"/>
      <c r="AC6" s="108"/>
      <c r="AD6" s="108"/>
      <c r="AE6" s="109"/>
      <c r="AF6" s="97"/>
    </row>
    <row r="7" spans="2:32" s="6" customFormat="1" ht="6.75" customHeight="1" x14ac:dyDescent="0.2">
      <c r="Q7" s="14"/>
      <c r="R7" s="14"/>
      <c r="S7" s="14"/>
      <c r="W7" s="108"/>
      <c r="X7" s="108"/>
      <c r="Y7" s="108"/>
      <c r="Z7" s="108"/>
      <c r="AA7" s="108"/>
      <c r="AB7" s="108"/>
      <c r="AC7" s="108"/>
      <c r="AD7" s="108"/>
      <c r="AE7" s="109"/>
      <c r="AF7" s="97"/>
    </row>
    <row r="8" spans="2:32" s="6" customFormat="1" ht="6.75" customHeight="1" x14ac:dyDescent="0.25">
      <c r="B8" s="301"/>
      <c r="C8" s="301"/>
      <c r="D8" s="301"/>
      <c r="E8" s="301"/>
      <c r="F8" s="301"/>
      <c r="G8" s="301"/>
      <c r="H8" s="301"/>
      <c r="I8" s="301"/>
      <c r="J8" s="301"/>
      <c r="K8" s="301"/>
      <c r="L8" s="301"/>
      <c r="M8" s="301"/>
      <c r="N8" s="301"/>
      <c r="O8" s="301"/>
      <c r="P8" s="301"/>
      <c r="Q8" s="301"/>
      <c r="R8" s="301"/>
      <c r="S8" s="4"/>
      <c r="W8" s="108"/>
      <c r="X8" s="108"/>
      <c r="Y8" s="108"/>
      <c r="Z8" s="108"/>
      <c r="AA8" s="108"/>
      <c r="AB8" s="108"/>
      <c r="AC8" s="108"/>
      <c r="AD8" s="108"/>
      <c r="AE8" s="109"/>
      <c r="AF8" s="97"/>
    </row>
    <row r="9" spans="2:32" s="6" customFormat="1" ht="141.75" customHeight="1" x14ac:dyDescent="0.25">
      <c r="B9" s="40"/>
      <c r="C9" s="349" t="s">
        <v>579</v>
      </c>
      <c r="D9" s="349"/>
      <c r="E9" s="349"/>
      <c r="F9" s="349"/>
      <c r="G9" s="349"/>
      <c r="H9" s="349"/>
      <c r="I9" s="349"/>
      <c r="J9" s="349"/>
      <c r="K9" s="349"/>
      <c r="L9" s="349"/>
      <c r="M9" s="349"/>
      <c r="N9" s="349"/>
      <c r="O9" s="349"/>
      <c r="P9" s="349"/>
      <c r="Q9" s="349"/>
      <c r="R9" s="349"/>
      <c r="S9" s="349"/>
      <c r="W9" s="108"/>
      <c r="X9" s="108"/>
      <c r="Y9" s="108"/>
      <c r="Z9" s="108"/>
      <c r="AA9" s="108"/>
      <c r="AB9" s="108"/>
      <c r="AC9" s="108"/>
      <c r="AD9" s="108"/>
      <c r="AE9" s="109"/>
      <c r="AF9" s="97"/>
    </row>
    <row r="10" spans="2:32" s="6" customFormat="1" ht="6.75" customHeight="1" x14ac:dyDescent="0.25">
      <c r="B10" s="40"/>
      <c r="C10" s="302"/>
      <c r="D10" s="302"/>
      <c r="E10" s="302"/>
      <c r="F10" s="302"/>
      <c r="G10" s="302"/>
      <c r="H10" s="302"/>
      <c r="I10" s="302"/>
      <c r="J10" s="302"/>
      <c r="K10" s="302"/>
      <c r="L10" s="302"/>
      <c r="M10" s="302"/>
      <c r="N10" s="302"/>
      <c r="O10" s="302"/>
      <c r="P10" s="302"/>
      <c r="Q10" s="302"/>
      <c r="R10" s="302"/>
      <c r="S10" s="302"/>
      <c r="T10" s="302"/>
      <c r="U10" s="302"/>
      <c r="V10" s="302"/>
      <c r="W10" s="302"/>
      <c r="X10" s="108"/>
      <c r="Y10" s="108"/>
      <c r="Z10" s="108"/>
      <c r="AA10" s="108"/>
      <c r="AB10" s="108"/>
      <c r="AC10" s="108"/>
      <c r="AD10" s="108"/>
      <c r="AE10" s="109"/>
      <c r="AF10" s="97"/>
    </row>
    <row r="11" spans="2:32" s="6" customFormat="1" ht="51" customHeight="1" x14ac:dyDescent="0.25">
      <c r="B11" s="48"/>
      <c r="C11" s="267" t="s">
        <v>375</v>
      </c>
      <c r="D11" s="267"/>
      <c r="E11" s="267"/>
      <c r="F11" s="267"/>
      <c r="G11" s="267"/>
      <c r="H11" s="267"/>
      <c r="I11" s="267"/>
      <c r="J11" s="267"/>
      <c r="K11" s="267"/>
      <c r="L11" s="267"/>
      <c r="M11" s="267"/>
      <c r="N11" s="267"/>
      <c r="O11" s="267"/>
      <c r="P11" s="267"/>
      <c r="Q11" s="267"/>
      <c r="R11" s="267"/>
      <c r="S11" s="267"/>
      <c r="T11" s="47"/>
      <c r="U11" s="47"/>
      <c r="V11" s="47"/>
      <c r="W11" s="110"/>
      <c r="X11" s="108"/>
      <c r="Y11" s="108"/>
      <c r="Z11" s="108"/>
      <c r="AA11" s="108"/>
      <c r="AB11" s="108"/>
      <c r="AC11" s="108"/>
      <c r="AD11" s="108"/>
      <c r="AE11" s="109"/>
      <c r="AF11" s="97"/>
    </row>
    <row r="12" spans="2:32" s="6" customFormat="1" ht="90.75" customHeight="1" x14ac:dyDescent="0.25">
      <c r="B12" s="48"/>
      <c r="C12" s="267" t="s">
        <v>365</v>
      </c>
      <c r="D12" s="267"/>
      <c r="E12" s="267"/>
      <c r="F12" s="267"/>
      <c r="G12" s="267"/>
      <c r="H12" s="267"/>
      <c r="I12" s="267"/>
      <c r="J12" s="267"/>
      <c r="K12" s="267"/>
      <c r="L12" s="267"/>
      <c r="M12" s="267"/>
      <c r="N12" s="267"/>
      <c r="O12" s="267"/>
      <c r="P12" s="267"/>
      <c r="Q12" s="267"/>
      <c r="R12" s="267"/>
      <c r="S12" s="267"/>
      <c r="T12" s="47"/>
      <c r="U12" s="47"/>
      <c r="V12" s="47"/>
      <c r="W12" s="110"/>
      <c r="X12" s="108"/>
      <c r="Y12" s="108"/>
      <c r="Z12" s="108"/>
      <c r="AA12" s="108"/>
      <c r="AB12" s="108"/>
      <c r="AC12" s="108"/>
      <c r="AD12" s="108"/>
      <c r="AE12" s="109"/>
      <c r="AF12" s="97"/>
    </row>
    <row r="13" spans="2:32" s="6" customFormat="1" ht="24" customHeight="1" x14ac:dyDescent="0.25">
      <c r="B13" s="48"/>
      <c r="C13" s="302" t="s">
        <v>366</v>
      </c>
      <c r="D13" s="302"/>
      <c r="E13" s="302"/>
      <c r="F13" s="302"/>
      <c r="G13" s="302"/>
      <c r="H13" s="302"/>
      <c r="I13" s="302"/>
      <c r="J13" s="302"/>
      <c r="K13" s="302"/>
      <c r="L13" s="302"/>
      <c r="M13" s="302"/>
      <c r="N13" s="302"/>
      <c r="O13" s="302"/>
      <c r="P13" s="302"/>
      <c r="Q13" s="302"/>
      <c r="R13" s="302"/>
      <c r="S13" s="302"/>
      <c r="T13" s="47"/>
      <c r="U13" s="47"/>
      <c r="V13" s="47"/>
      <c r="W13" s="110"/>
      <c r="X13" s="108"/>
      <c r="Y13" s="108"/>
      <c r="Z13" s="108"/>
      <c r="AA13" s="108"/>
      <c r="AB13" s="108"/>
      <c r="AC13" s="108"/>
      <c r="AD13" s="108"/>
      <c r="AE13" s="109"/>
      <c r="AF13" s="97"/>
    </row>
    <row r="14" spans="2:32" s="6" customFormat="1" ht="56.25" customHeight="1" x14ac:dyDescent="0.25">
      <c r="B14" s="40"/>
      <c r="C14" s="267" t="s">
        <v>321</v>
      </c>
      <c r="D14" s="267"/>
      <c r="E14" s="267"/>
      <c r="F14" s="267"/>
      <c r="G14" s="267"/>
      <c r="H14" s="267"/>
      <c r="I14" s="267"/>
      <c r="J14" s="267"/>
      <c r="K14" s="267"/>
      <c r="L14" s="267"/>
      <c r="M14" s="267"/>
      <c r="N14" s="267"/>
      <c r="O14" s="267"/>
      <c r="P14" s="267"/>
      <c r="Q14" s="267"/>
      <c r="R14" s="267"/>
      <c r="S14" s="267"/>
      <c r="W14" s="108"/>
      <c r="X14" s="108"/>
      <c r="Y14" s="108"/>
      <c r="Z14" s="108"/>
      <c r="AA14" s="108"/>
      <c r="AB14" s="108"/>
      <c r="AC14" s="108"/>
      <c r="AD14" s="108"/>
      <c r="AE14" s="109"/>
      <c r="AF14" s="97"/>
    </row>
    <row r="15" spans="2:32" s="6" customFormat="1" ht="54.75" customHeight="1" x14ac:dyDescent="0.25">
      <c r="B15" s="40"/>
      <c r="C15" s="267" t="s">
        <v>323</v>
      </c>
      <c r="D15" s="267"/>
      <c r="E15" s="267"/>
      <c r="F15" s="267"/>
      <c r="G15" s="267"/>
      <c r="H15" s="267"/>
      <c r="I15" s="267"/>
      <c r="J15" s="267"/>
      <c r="K15" s="267"/>
      <c r="L15" s="267"/>
      <c r="M15" s="267"/>
      <c r="N15" s="267"/>
      <c r="O15" s="267"/>
      <c r="P15" s="267"/>
      <c r="Q15" s="267"/>
      <c r="R15" s="267"/>
      <c r="S15" s="267"/>
      <c r="W15" s="108"/>
      <c r="X15" s="108"/>
      <c r="Y15" s="108"/>
      <c r="Z15" s="108"/>
      <c r="AA15" s="108"/>
      <c r="AB15" s="108"/>
      <c r="AC15" s="108"/>
      <c r="AD15" s="108"/>
      <c r="AE15" s="109"/>
      <c r="AF15" s="97"/>
    </row>
    <row r="16" spans="2:32" s="6" customFormat="1" ht="96.75" customHeight="1" x14ac:dyDescent="0.25">
      <c r="B16" s="40"/>
      <c r="C16" s="267" t="s">
        <v>322</v>
      </c>
      <c r="D16" s="267"/>
      <c r="E16" s="267"/>
      <c r="F16" s="267"/>
      <c r="G16" s="267"/>
      <c r="H16" s="267"/>
      <c r="I16" s="267"/>
      <c r="J16" s="267"/>
      <c r="K16" s="267"/>
      <c r="L16" s="267"/>
      <c r="M16" s="267"/>
      <c r="N16" s="267"/>
      <c r="O16" s="267"/>
      <c r="P16" s="267"/>
      <c r="Q16" s="267"/>
      <c r="R16" s="267"/>
      <c r="S16" s="267"/>
      <c r="W16" s="108"/>
      <c r="X16" s="108"/>
      <c r="Y16" s="108"/>
      <c r="Z16" s="108"/>
      <c r="AA16" s="108"/>
      <c r="AB16" s="108"/>
      <c r="AC16" s="108"/>
      <c r="AD16" s="108"/>
      <c r="AE16" s="109"/>
      <c r="AF16" s="97"/>
    </row>
    <row r="17" spans="2:32" s="6" customFormat="1" ht="69.75" customHeight="1" x14ac:dyDescent="0.25">
      <c r="B17" s="40"/>
      <c r="C17" s="267" t="s">
        <v>324</v>
      </c>
      <c r="D17" s="267"/>
      <c r="E17" s="267"/>
      <c r="F17" s="267"/>
      <c r="G17" s="267"/>
      <c r="H17" s="267"/>
      <c r="I17" s="267"/>
      <c r="J17" s="267"/>
      <c r="K17" s="267"/>
      <c r="L17" s="267"/>
      <c r="M17" s="267"/>
      <c r="N17" s="267"/>
      <c r="O17" s="267"/>
      <c r="P17" s="267"/>
      <c r="Q17" s="267"/>
      <c r="R17" s="267"/>
      <c r="S17" s="267"/>
      <c r="W17" s="108"/>
      <c r="X17" s="108"/>
      <c r="Y17" s="108"/>
      <c r="Z17" s="108"/>
      <c r="AA17" s="108"/>
      <c r="AB17" s="108"/>
      <c r="AC17" s="108"/>
      <c r="AD17" s="108"/>
      <c r="AE17" s="109"/>
      <c r="AF17" s="97"/>
    </row>
    <row r="18" spans="2:32" s="6" customFormat="1" ht="41.25" customHeight="1" x14ac:dyDescent="0.25">
      <c r="B18" s="40"/>
      <c r="C18" s="267" t="s">
        <v>325</v>
      </c>
      <c r="D18" s="267"/>
      <c r="E18" s="267"/>
      <c r="F18" s="267"/>
      <c r="G18" s="267"/>
      <c r="H18" s="267"/>
      <c r="I18" s="267"/>
      <c r="J18" s="267"/>
      <c r="K18" s="267"/>
      <c r="L18" s="267"/>
      <c r="M18" s="267"/>
      <c r="N18" s="267"/>
      <c r="O18" s="267"/>
      <c r="P18" s="267"/>
      <c r="Q18" s="267"/>
      <c r="R18" s="267"/>
      <c r="S18" s="267"/>
      <c r="W18" s="108"/>
      <c r="X18" s="108"/>
      <c r="Y18" s="108"/>
      <c r="Z18" s="108"/>
      <c r="AA18" s="108"/>
      <c r="AB18" s="108"/>
      <c r="AC18" s="108"/>
      <c r="AD18" s="108"/>
      <c r="AE18" s="109"/>
      <c r="AF18" s="97"/>
    </row>
    <row r="19" spans="2:32" s="6" customFormat="1" ht="65.25" customHeight="1" x14ac:dyDescent="0.25">
      <c r="B19" s="40"/>
      <c r="C19" s="267" t="s">
        <v>326</v>
      </c>
      <c r="D19" s="267"/>
      <c r="E19" s="267"/>
      <c r="F19" s="267"/>
      <c r="G19" s="267"/>
      <c r="H19" s="267"/>
      <c r="I19" s="267"/>
      <c r="J19" s="267"/>
      <c r="K19" s="267"/>
      <c r="L19" s="267"/>
      <c r="M19" s="267"/>
      <c r="N19" s="267"/>
      <c r="O19" s="267"/>
      <c r="P19" s="267"/>
      <c r="Q19" s="267"/>
      <c r="R19" s="267"/>
      <c r="S19" s="267"/>
      <c r="W19" s="108"/>
      <c r="X19" s="108"/>
      <c r="Y19" s="108"/>
      <c r="Z19" s="108"/>
      <c r="AA19" s="108"/>
      <c r="AB19" s="108"/>
      <c r="AC19" s="108"/>
      <c r="AD19" s="108"/>
      <c r="AE19" s="109"/>
      <c r="AF19" s="97"/>
    </row>
    <row r="20" spans="2:32" s="6" customFormat="1" ht="58.5" customHeight="1" x14ac:dyDescent="0.25">
      <c r="B20" s="40"/>
      <c r="C20" s="267" t="s">
        <v>327</v>
      </c>
      <c r="D20" s="267"/>
      <c r="E20" s="267"/>
      <c r="F20" s="267"/>
      <c r="G20" s="267"/>
      <c r="H20" s="267"/>
      <c r="I20" s="267"/>
      <c r="J20" s="267"/>
      <c r="K20" s="267"/>
      <c r="L20" s="267"/>
      <c r="M20" s="267"/>
      <c r="N20" s="267"/>
      <c r="O20" s="267"/>
      <c r="P20" s="267"/>
      <c r="Q20" s="267"/>
      <c r="R20" s="267"/>
      <c r="S20" s="267"/>
      <c r="W20" s="108"/>
      <c r="X20" s="108"/>
      <c r="Y20" s="108"/>
      <c r="Z20" s="108"/>
      <c r="AA20" s="108"/>
      <c r="AB20" s="108"/>
      <c r="AC20" s="108"/>
      <c r="AD20" s="108"/>
      <c r="AE20" s="109"/>
      <c r="AF20" s="97"/>
    </row>
    <row r="21" spans="2:32" s="6" customFormat="1" ht="51" customHeight="1" x14ac:dyDescent="0.25">
      <c r="B21" s="40"/>
      <c r="C21" s="267" t="s">
        <v>328</v>
      </c>
      <c r="D21" s="267"/>
      <c r="E21" s="267"/>
      <c r="F21" s="267"/>
      <c r="G21" s="267"/>
      <c r="H21" s="267"/>
      <c r="I21" s="267"/>
      <c r="J21" s="267"/>
      <c r="K21" s="267"/>
      <c r="L21" s="267"/>
      <c r="M21" s="267"/>
      <c r="N21" s="267"/>
      <c r="O21" s="267"/>
      <c r="P21" s="267"/>
      <c r="Q21" s="267"/>
      <c r="R21" s="267"/>
      <c r="S21" s="267"/>
      <c r="W21" s="108"/>
      <c r="X21" s="108"/>
      <c r="Y21" s="108"/>
      <c r="Z21" s="108"/>
      <c r="AA21" s="108"/>
      <c r="AB21" s="108"/>
      <c r="AC21" s="108"/>
      <c r="AD21" s="108"/>
      <c r="AE21" s="109"/>
      <c r="AF21" s="97"/>
    </row>
    <row r="22" spans="2:32" s="6" customFormat="1" ht="66" customHeight="1" x14ac:dyDescent="0.25">
      <c r="B22" s="40"/>
      <c r="C22" s="267" t="s">
        <v>367</v>
      </c>
      <c r="D22" s="267"/>
      <c r="E22" s="267"/>
      <c r="F22" s="267"/>
      <c r="G22" s="267"/>
      <c r="H22" s="267"/>
      <c r="I22" s="267"/>
      <c r="J22" s="267"/>
      <c r="K22" s="267"/>
      <c r="L22" s="267"/>
      <c r="M22" s="267"/>
      <c r="N22" s="267"/>
      <c r="O22" s="267"/>
      <c r="P22" s="267"/>
      <c r="Q22" s="267"/>
      <c r="R22" s="267"/>
      <c r="S22" s="267"/>
      <c r="W22" s="108"/>
      <c r="X22" s="108"/>
      <c r="Y22" s="108"/>
      <c r="Z22" s="108"/>
      <c r="AA22" s="108"/>
      <c r="AB22" s="108"/>
      <c r="AC22" s="108"/>
      <c r="AD22" s="108"/>
      <c r="AE22" s="109"/>
      <c r="AF22" s="97"/>
    </row>
    <row r="23" spans="2:32" s="6" customFormat="1" ht="53.25" customHeight="1" x14ac:dyDescent="0.25">
      <c r="B23" s="40"/>
      <c r="C23" s="267" t="s">
        <v>329</v>
      </c>
      <c r="D23" s="267"/>
      <c r="E23" s="267"/>
      <c r="F23" s="267"/>
      <c r="G23" s="267"/>
      <c r="H23" s="267"/>
      <c r="I23" s="267"/>
      <c r="J23" s="267"/>
      <c r="K23" s="267"/>
      <c r="L23" s="267"/>
      <c r="M23" s="267"/>
      <c r="N23" s="267"/>
      <c r="O23" s="267"/>
      <c r="P23" s="267"/>
      <c r="Q23" s="267"/>
      <c r="R23" s="267"/>
      <c r="S23" s="267"/>
      <c r="W23" s="108"/>
      <c r="X23" s="108"/>
      <c r="Y23" s="108"/>
      <c r="Z23" s="108"/>
      <c r="AA23" s="108"/>
      <c r="AB23" s="108"/>
      <c r="AC23" s="108"/>
      <c r="AD23" s="108"/>
      <c r="AE23" s="109"/>
      <c r="AF23" s="97"/>
    </row>
    <row r="24" spans="2:32" s="6" customFormat="1" ht="43.5" customHeight="1" x14ac:dyDescent="0.25">
      <c r="B24" s="40"/>
      <c r="C24" s="267" t="s">
        <v>330</v>
      </c>
      <c r="D24" s="267"/>
      <c r="E24" s="267"/>
      <c r="F24" s="267"/>
      <c r="G24" s="267"/>
      <c r="H24" s="267"/>
      <c r="I24" s="267"/>
      <c r="J24" s="267"/>
      <c r="K24" s="267"/>
      <c r="L24" s="267"/>
      <c r="M24" s="267"/>
      <c r="N24" s="267"/>
      <c r="O24" s="267"/>
      <c r="P24" s="267"/>
      <c r="Q24" s="267"/>
      <c r="R24" s="267"/>
      <c r="S24" s="267"/>
      <c r="W24" s="108"/>
      <c r="X24" s="108"/>
      <c r="Y24" s="108"/>
      <c r="Z24" s="108"/>
      <c r="AA24" s="108"/>
      <c r="AB24" s="108"/>
      <c r="AC24" s="108"/>
      <c r="AD24" s="108"/>
      <c r="AE24" s="109"/>
      <c r="AF24" s="97"/>
    </row>
    <row r="25" spans="2:32" s="6" customFormat="1" ht="41.25" customHeight="1" x14ac:dyDescent="0.25">
      <c r="B25" s="40"/>
      <c r="C25" s="267" t="s">
        <v>331</v>
      </c>
      <c r="D25" s="267"/>
      <c r="E25" s="267"/>
      <c r="F25" s="267"/>
      <c r="G25" s="267"/>
      <c r="H25" s="267"/>
      <c r="I25" s="267"/>
      <c r="J25" s="267"/>
      <c r="K25" s="267"/>
      <c r="L25" s="267"/>
      <c r="M25" s="267"/>
      <c r="N25" s="267"/>
      <c r="O25" s="267"/>
      <c r="P25" s="267"/>
      <c r="Q25" s="267"/>
      <c r="R25" s="267"/>
      <c r="S25" s="267"/>
      <c r="W25" s="108"/>
      <c r="X25" s="108"/>
      <c r="Y25" s="108"/>
      <c r="Z25" s="108"/>
      <c r="AA25" s="108"/>
      <c r="AB25" s="108"/>
      <c r="AC25" s="108"/>
      <c r="AD25" s="108"/>
      <c r="AE25" s="109"/>
      <c r="AF25" s="97"/>
    </row>
    <row r="26" spans="2:32" s="6" customFormat="1" ht="43.5" customHeight="1" x14ac:dyDescent="0.25">
      <c r="B26" s="40"/>
      <c r="C26" s="267" t="s">
        <v>332</v>
      </c>
      <c r="D26" s="267"/>
      <c r="E26" s="267"/>
      <c r="F26" s="267"/>
      <c r="G26" s="267"/>
      <c r="H26" s="267"/>
      <c r="I26" s="267"/>
      <c r="J26" s="267"/>
      <c r="K26" s="267"/>
      <c r="L26" s="267"/>
      <c r="M26" s="267"/>
      <c r="N26" s="267"/>
      <c r="O26" s="267"/>
      <c r="P26" s="267"/>
      <c r="Q26" s="267"/>
      <c r="R26" s="267"/>
      <c r="S26" s="267"/>
      <c r="W26" s="108"/>
      <c r="X26" s="108"/>
      <c r="Y26" s="108"/>
      <c r="Z26" s="108"/>
      <c r="AA26" s="108"/>
      <c r="AB26" s="108"/>
      <c r="AC26" s="108"/>
      <c r="AD26" s="108"/>
      <c r="AE26" s="109"/>
      <c r="AF26" s="97"/>
    </row>
    <row r="27" spans="2:32" s="6" customFormat="1" ht="46.5" customHeight="1" x14ac:dyDescent="0.25">
      <c r="B27" s="40"/>
      <c r="C27" s="267" t="s">
        <v>333</v>
      </c>
      <c r="D27" s="267"/>
      <c r="E27" s="267"/>
      <c r="F27" s="267"/>
      <c r="G27" s="267"/>
      <c r="H27" s="267"/>
      <c r="I27" s="267"/>
      <c r="J27" s="267"/>
      <c r="K27" s="267"/>
      <c r="L27" s="267"/>
      <c r="M27" s="267"/>
      <c r="N27" s="267"/>
      <c r="O27" s="267"/>
      <c r="P27" s="267"/>
      <c r="Q27" s="267"/>
      <c r="R27" s="267"/>
      <c r="S27" s="267"/>
      <c r="W27" s="108"/>
      <c r="X27" s="108"/>
      <c r="Y27" s="108"/>
      <c r="Z27" s="108"/>
      <c r="AA27" s="108"/>
      <c r="AB27" s="108"/>
      <c r="AC27" s="108"/>
      <c r="AD27" s="108"/>
      <c r="AE27" s="109"/>
      <c r="AF27" s="97"/>
    </row>
    <row r="28" spans="2:32" s="6" customFormat="1" ht="36.75" customHeight="1" x14ac:dyDescent="0.25">
      <c r="B28" s="40"/>
      <c r="C28" s="267" t="s">
        <v>334</v>
      </c>
      <c r="D28" s="267"/>
      <c r="E28" s="267"/>
      <c r="F28" s="267"/>
      <c r="G28" s="267"/>
      <c r="H28" s="267"/>
      <c r="I28" s="267"/>
      <c r="J28" s="267"/>
      <c r="K28" s="267"/>
      <c r="L28" s="267"/>
      <c r="M28" s="267"/>
      <c r="N28" s="267"/>
      <c r="O28" s="267"/>
      <c r="P28" s="267"/>
      <c r="Q28" s="267"/>
      <c r="R28" s="267"/>
      <c r="S28" s="267"/>
      <c r="W28" s="108"/>
      <c r="X28" s="108"/>
      <c r="Y28" s="108"/>
      <c r="Z28" s="108"/>
      <c r="AA28" s="108"/>
      <c r="AB28" s="108"/>
      <c r="AC28" s="108"/>
      <c r="AD28" s="108"/>
      <c r="AE28" s="109"/>
      <c r="AF28" s="97"/>
    </row>
    <row r="29" spans="2:32" s="6" customFormat="1" ht="36.75" customHeight="1" x14ac:dyDescent="0.25">
      <c r="B29" s="40"/>
      <c r="C29" s="267" t="s">
        <v>368</v>
      </c>
      <c r="D29" s="267"/>
      <c r="E29" s="267"/>
      <c r="F29" s="267"/>
      <c r="G29" s="267"/>
      <c r="H29" s="267"/>
      <c r="I29" s="267"/>
      <c r="J29" s="267"/>
      <c r="K29" s="267"/>
      <c r="L29" s="267"/>
      <c r="M29" s="267"/>
      <c r="N29" s="267"/>
      <c r="O29" s="267"/>
      <c r="P29" s="267"/>
      <c r="Q29" s="267"/>
      <c r="R29" s="267"/>
      <c r="S29" s="267"/>
      <c r="W29" s="108"/>
      <c r="X29" s="108"/>
      <c r="Y29" s="108"/>
      <c r="Z29" s="108"/>
      <c r="AA29" s="108"/>
      <c r="AB29" s="108"/>
      <c r="AC29" s="108"/>
      <c r="AD29" s="108"/>
      <c r="AE29" s="109"/>
      <c r="AF29" s="97"/>
    </row>
    <row r="30" spans="2:32" s="6" customFormat="1" ht="36.75" customHeight="1" x14ac:dyDescent="0.25">
      <c r="B30" s="40"/>
      <c r="C30" s="267" t="s">
        <v>335</v>
      </c>
      <c r="D30" s="267"/>
      <c r="E30" s="267"/>
      <c r="F30" s="267"/>
      <c r="G30" s="267"/>
      <c r="H30" s="267"/>
      <c r="I30" s="267"/>
      <c r="J30" s="267"/>
      <c r="K30" s="267"/>
      <c r="L30" s="267"/>
      <c r="M30" s="267"/>
      <c r="N30" s="267"/>
      <c r="O30" s="267"/>
      <c r="P30" s="267"/>
      <c r="Q30" s="267"/>
      <c r="R30" s="267"/>
      <c r="S30" s="267"/>
      <c r="W30" s="108"/>
      <c r="X30" s="108"/>
      <c r="Y30" s="108"/>
      <c r="Z30" s="108"/>
      <c r="AA30" s="108"/>
      <c r="AB30" s="108"/>
      <c r="AC30" s="108"/>
      <c r="AD30" s="108"/>
      <c r="AE30" s="109"/>
      <c r="AF30" s="97"/>
    </row>
    <row r="31" spans="2:32" s="6" customFormat="1" ht="36.75" customHeight="1" x14ac:dyDescent="0.25">
      <c r="B31" s="40"/>
      <c r="C31" s="267" t="s">
        <v>337</v>
      </c>
      <c r="D31" s="267"/>
      <c r="E31" s="267"/>
      <c r="F31" s="267"/>
      <c r="G31" s="267"/>
      <c r="H31" s="267"/>
      <c r="I31" s="267"/>
      <c r="J31" s="267"/>
      <c r="K31" s="267"/>
      <c r="L31" s="267"/>
      <c r="M31" s="267"/>
      <c r="N31" s="267"/>
      <c r="O31" s="267"/>
      <c r="P31" s="267"/>
      <c r="Q31" s="267"/>
      <c r="R31" s="267"/>
      <c r="S31" s="267"/>
      <c r="W31" s="108"/>
      <c r="X31" s="108"/>
      <c r="Y31" s="108"/>
      <c r="Z31" s="108"/>
      <c r="AA31" s="108"/>
      <c r="AB31" s="108"/>
      <c r="AC31" s="108"/>
      <c r="AD31" s="108"/>
      <c r="AE31" s="109"/>
      <c r="AF31" s="97"/>
    </row>
    <row r="32" spans="2:32" s="6" customFormat="1" ht="36.75" customHeight="1" x14ac:dyDescent="0.25">
      <c r="B32" s="40"/>
      <c r="C32" s="267" t="s">
        <v>338</v>
      </c>
      <c r="D32" s="267"/>
      <c r="E32" s="267"/>
      <c r="F32" s="267"/>
      <c r="G32" s="267"/>
      <c r="H32" s="267"/>
      <c r="I32" s="267"/>
      <c r="J32" s="267"/>
      <c r="K32" s="267"/>
      <c r="L32" s="267"/>
      <c r="M32" s="267"/>
      <c r="N32" s="267"/>
      <c r="O32" s="267"/>
      <c r="P32" s="267"/>
      <c r="Q32" s="267"/>
      <c r="R32" s="267"/>
      <c r="S32" s="267"/>
      <c r="W32" s="108"/>
      <c r="X32" s="108"/>
      <c r="Y32" s="108"/>
      <c r="Z32" s="108"/>
      <c r="AA32" s="108"/>
      <c r="AB32" s="108"/>
      <c r="AC32" s="108"/>
      <c r="AD32" s="108"/>
      <c r="AE32" s="109"/>
      <c r="AF32" s="97"/>
    </row>
    <row r="33" spans="2:32" s="6" customFormat="1" ht="36.75" customHeight="1" x14ac:dyDescent="0.25">
      <c r="B33" s="40"/>
      <c r="C33" s="267" t="s">
        <v>336</v>
      </c>
      <c r="D33" s="267"/>
      <c r="E33" s="267"/>
      <c r="F33" s="267"/>
      <c r="G33" s="267"/>
      <c r="H33" s="267"/>
      <c r="I33" s="267"/>
      <c r="J33" s="267"/>
      <c r="K33" s="267"/>
      <c r="L33" s="267"/>
      <c r="M33" s="267"/>
      <c r="N33" s="267"/>
      <c r="O33" s="267"/>
      <c r="P33" s="267"/>
      <c r="Q33" s="267"/>
      <c r="R33" s="267"/>
      <c r="S33" s="267"/>
      <c r="W33" s="108"/>
      <c r="X33" s="108"/>
      <c r="Y33" s="108"/>
      <c r="Z33" s="108"/>
      <c r="AA33" s="108"/>
      <c r="AB33" s="108"/>
      <c r="AC33" s="108"/>
      <c r="AD33" s="108"/>
      <c r="AE33" s="109"/>
      <c r="AF33" s="97"/>
    </row>
    <row r="34" spans="2:32" s="6" customFormat="1" ht="6" customHeight="1" x14ac:dyDescent="0.25">
      <c r="B34" s="41"/>
      <c r="C34" s="304"/>
      <c r="D34" s="304"/>
      <c r="E34" s="304"/>
      <c r="F34" s="304"/>
      <c r="G34" s="304"/>
      <c r="H34" s="304"/>
      <c r="I34" s="304"/>
      <c r="J34" s="304"/>
      <c r="K34" s="304"/>
      <c r="L34" s="304"/>
      <c r="M34" s="304"/>
      <c r="N34" s="304"/>
      <c r="O34" s="304"/>
      <c r="P34" s="304"/>
      <c r="Q34" s="304"/>
      <c r="R34" s="304"/>
      <c r="S34" s="304"/>
      <c r="W34" s="108"/>
      <c r="X34" s="108"/>
      <c r="Y34" s="108"/>
      <c r="Z34" s="108"/>
      <c r="AA34" s="108"/>
      <c r="AB34" s="108"/>
      <c r="AC34" s="108"/>
      <c r="AD34" s="108"/>
      <c r="AE34" s="109"/>
      <c r="AF34" s="97"/>
    </row>
    <row r="35" spans="2:32" s="6" customFormat="1" ht="5.25" customHeight="1" x14ac:dyDescent="0.25">
      <c r="B35" s="41"/>
      <c r="C35" s="350"/>
      <c r="D35" s="350"/>
      <c r="E35" s="350"/>
      <c r="F35" s="350"/>
      <c r="G35" s="350"/>
      <c r="H35" s="350"/>
      <c r="I35" s="350"/>
      <c r="J35" s="350"/>
      <c r="K35" s="350"/>
      <c r="L35" s="350"/>
      <c r="M35" s="350"/>
      <c r="N35" s="350"/>
      <c r="O35" s="350"/>
      <c r="P35" s="350"/>
      <c r="Q35" s="350"/>
      <c r="R35" s="350"/>
      <c r="S35" s="350"/>
      <c r="W35" s="108"/>
      <c r="X35" s="108"/>
      <c r="Y35" s="108"/>
      <c r="Z35" s="108"/>
      <c r="AA35" s="108"/>
      <c r="AB35" s="108"/>
      <c r="AC35" s="108"/>
      <c r="AD35" s="108"/>
      <c r="AE35" s="109"/>
      <c r="AF35" s="97"/>
    </row>
    <row r="36" spans="2:32" s="6" customFormat="1" ht="24.75" customHeight="1" x14ac:dyDescent="0.25">
      <c r="B36" s="40"/>
      <c r="C36" s="295" t="s">
        <v>369</v>
      </c>
      <c r="D36" s="295"/>
      <c r="E36" s="295"/>
      <c r="F36" s="295"/>
      <c r="G36" s="295"/>
      <c r="H36" s="295"/>
      <c r="I36" s="295"/>
      <c r="J36" s="295"/>
      <c r="K36" s="295"/>
      <c r="L36" s="295"/>
      <c r="M36" s="295"/>
      <c r="N36" s="295"/>
      <c r="O36" s="295"/>
      <c r="P36" s="295"/>
      <c r="Q36" s="295"/>
      <c r="R36" s="295"/>
      <c r="S36" s="295"/>
      <c r="W36" s="108"/>
      <c r="X36" s="108"/>
      <c r="Y36" s="108"/>
      <c r="Z36" s="108"/>
      <c r="AA36" s="108"/>
      <c r="AB36" s="108"/>
      <c r="AC36" s="108"/>
      <c r="AD36" s="108"/>
      <c r="AE36" s="109"/>
      <c r="AF36" s="97"/>
    </row>
    <row r="37" spans="2:32" s="6" customFormat="1" ht="38.25" customHeight="1" x14ac:dyDescent="0.25">
      <c r="B37" s="40"/>
      <c r="C37" s="295" t="s">
        <v>339</v>
      </c>
      <c r="D37" s="295"/>
      <c r="E37" s="295"/>
      <c r="F37" s="295"/>
      <c r="G37" s="295"/>
      <c r="H37" s="295"/>
      <c r="I37" s="295"/>
      <c r="J37" s="295"/>
      <c r="K37" s="295"/>
      <c r="L37" s="295"/>
      <c r="M37" s="295"/>
      <c r="N37" s="295"/>
      <c r="O37" s="295"/>
      <c r="P37" s="295"/>
      <c r="Q37" s="295"/>
      <c r="R37" s="295"/>
      <c r="S37" s="295"/>
      <c r="W37" s="108"/>
      <c r="X37" s="108"/>
      <c r="Y37" s="108"/>
      <c r="Z37" s="108"/>
      <c r="AA37" s="108"/>
      <c r="AB37" s="108"/>
      <c r="AC37" s="108"/>
      <c r="AD37" s="108"/>
      <c r="AE37" s="109"/>
      <c r="AF37" s="97"/>
    </row>
    <row r="38" spans="2:32" s="6" customFormat="1" ht="44.25" customHeight="1" x14ac:dyDescent="0.25">
      <c r="B38" s="40"/>
      <c r="C38" s="295" t="s">
        <v>340</v>
      </c>
      <c r="D38" s="295"/>
      <c r="E38" s="295"/>
      <c r="F38" s="295"/>
      <c r="G38" s="295"/>
      <c r="H38" s="295"/>
      <c r="I38" s="295"/>
      <c r="J38" s="295"/>
      <c r="K38" s="295"/>
      <c r="L38" s="295"/>
      <c r="M38" s="295"/>
      <c r="N38" s="295"/>
      <c r="O38" s="295"/>
      <c r="P38" s="295"/>
      <c r="Q38" s="295"/>
      <c r="R38" s="295"/>
      <c r="S38" s="295"/>
      <c r="W38" s="108"/>
      <c r="X38" s="108"/>
      <c r="Y38" s="108"/>
      <c r="Z38" s="108"/>
      <c r="AA38" s="108"/>
      <c r="AB38" s="108"/>
      <c r="AC38" s="108"/>
      <c r="AD38" s="108"/>
      <c r="AE38" s="109"/>
      <c r="AF38" s="97"/>
    </row>
    <row r="39" spans="2:32" s="6" customFormat="1" ht="46.5" customHeight="1" x14ac:dyDescent="0.25">
      <c r="B39" s="40"/>
      <c r="C39" s="295" t="s">
        <v>341</v>
      </c>
      <c r="D39" s="295"/>
      <c r="E39" s="295"/>
      <c r="F39" s="295"/>
      <c r="G39" s="295"/>
      <c r="H39" s="295"/>
      <c r="I39" s="295"/>
      <c r="J39" s="295"/>
      <c r="K39" s="295"/>
      <c r="L39" s="295"/>
      <c r="M39" s="295"/>
      <c r="N39" s="295"/>
      <c r="O39" s="295"/>
      <c r="P39" s="295"/>
      <c r="Q39" s="295"/>
      <c r="R39" s="295"/>
      <c r="S39" s="295"/>
      <c r="W39" s="108"/>
      <c r="X39" s="108"/>
      <c r="Y39" s="108"/>
      <c r="Z39" s="108"/>
      <c r="AA39" s="108"/>
      <c r="AB39" s="108"/>
      <c r="AC39" s="108"/>
      <c r="AD39" s="108"/>
      <c r="AE39" s="109"/>
      <c r="AF39" s="97"/>
    </row>
    <row r="40" spans="2:32" s="6" customFormat="1" ht="46.5" customHeight="1" x14ac:dyDescent="0.25">
      <c r="B40" s="40"/>
      <c r="C40" s="295" t="s">
        <v>342</v>
      </c>
      <c r="D40" s="295"/>
      <c r="E40" s="295"/>
      <c r="F40" s="295"/>
      <c r="G40" s="295"/>
      <c r="H40" s="295"/>
      <c r="I40" s="295"/>
      <c r="J40" s="295"/>
      <c r="K40" s="295"/>
      <c r="L40" s="295"/>
      <c r="M40" s="295"/>
      <c r="N40" s="295"/>
      <c r="O40" s="295"/>
      <c r="P40" s="295"/>
      <c r="Q40" s="295"/>
      <c r="R40" s="295"/>
      <c r="S40" s="295"/>
      <c r="W40" s="108"/>
      <c r="X40" s="108"/>
      <c r="Y40" s="108"/>
      <c r="Z40" s="108"/>
      <c r="AA40" s="108"/>
      <c r="AB40" s="108"/>
      <c r="AC40" s="108"/>
      <c r="AD40" s="108"/>
      <c r="AE40" s="109"/>
      <c r="AF40" s="97"/>
    </row>
    <row r="41" spans="2:32" s="6" customFormat="1" ht="38.25" customHeight="1" x14ac:dyDescent="0.25">
      <c r="B41" s="40"/>
      <c r="C41" s="295" t="s">
        <v>343</v>
      </c>
      <c r="D41" s="295"/>
      <c r="E41" s="295"/>
      <c r="F41" s="295"/>
      <c r="G41" s="295"/>
      <c r="H41" s="295"/>
      <c r="I41" s="295"/>
      <c r="J41" s="295"/>
      <c r="K41" s="295"/>
      <c r="L41" s="295"/>
      <c r="M41" s="295"/>
      <c r="N41" s="295"/>
      <c r="O41" s="295"/>
      <c r="P41" s="295"/>
      <c r="Q41" s="295"/>
      <c r="R41" s="295"/>
      <c r="S41" s="295"/>
      <c r="W41" s="108"/>
      <c r="X41" s="108"/>
      <c r="Y41" s="108"/>
      <c r="Z41" s="108"/>
      <c r="AA41" s="108"/>
      <c r="AB41" s="108"/>
      <c r="AC41" s="108"/>
      <c r="AD41" s="108"/>
      <c r="AE41" s="109"/>
      <c r="AF41" s="97"/>
    </row>
    <row r="42" spans="2:32" s="6" customFormat="1" ht="48.75" customHeight="1" x14ac:dyDescent="0.25">
      <c r="B42" s="40"/>
      <c r="C42" s="295" t="s">
        <v>344</v>
      </c>
      <c r="D42" s="295"/>
      <c r="E42" s="295"/>
      <c r="F42" s="295"/>
      <c r="G42" s="295"/>
      <c r="H42" s="295"/>
      <c r="I42" s="295"/>
      <c r="J42" s="295"/>
      <c r="K42" s="295"/>
      <c r="L42" s="295"/>
      <c r="M42" s="295"/>
      <c r="N42" s="295"/>
      <c r="O42" s="295"/>
      <c r="P42" s="295"/>
      <c r="Q42" s="295"/>
      <c r="R42" s="295"/>
      <c r="S42" s="295"/>
      <c r="W42" s="108"/>
      <c r="X42" s="108"/>
      <c r="Y42" s="108"/>
      <c r="Z42" s="108"/>
      <c r="AA42" s="108"/>
      <c r="AB42" s="108"/>
      <c r="AC42" s="108"/>
      <c r="AD42" s="108"/>
      <c r="AE42" s="109"/>
      <c r="AF42" s="97"/>
    </row>
    <row r="43" spans="2:32" s="6" customFormat="1" ht="38.25" customHeight="1" x14ac:dyDescent="0.25">
      <c r="B43" s="40"/>
      <c r="C43" s="295" t="s">
        <v>345</v>
      </c>
      <c r="D43" s="295"/>
      <c r="E43" s="295"/>
      <c r="F43" s="295"/>
      <c r="G43" s="295"/>
      <c r="H43" s="295"/>
      <c r="I43" s="295"/>
      <c r="J43" s="295"/>
      <c r="K43" s="295"/>
      <c r="L43" s="295"/>
      <c r="M43" s="295"/>
      <c r="N43" s="295"/>
      <c r="O43" s="295"/>
      <c r="P43" s="295"/>
      <c r="Q43" s="295"/>
      <c r="R43" s="295"/>
      <c r="S43" s="295"/>
      <c r="W43" s="108"/>
      <c r="X43" s="108"/>
      <c r="Y43" s="108"/>
      <c r="Z43" s="108"/>
      <c r="AA43" s="108"/>
      <c r="AB43" s="108"/>
      <c r="AC43" s="108"/>
      <c r="AD43" s="108"/>
      <c r="AE43" s="109"/>
      <c r="AF43" s="97"/>
    </row>
    <row r="44" spans="2:32" s="6" customFormat="1" ht="44.25" customHeight="1" x14ac:dyDescent="0.25">
      <c r="B44" s="40"/>
      <c r="C44" s="295" t="s">
        <v>346</v>
      </c>
      <c r="D44" s="295"/>
      <c r="E44" s="295"/>
      <c r="F44" s="295"/>
      <c r="G44" s="295"/>
      <c r="H44" s="295"/>
      <c r="I44" s="295"/>
      <c r="J44" s="295"/>
      <c r="K44" s="295"/>
      <c r="L44" s="295"/>
      <c r="M44" s="295"/>
      <c r="N44" s="295"/>
      <c r="O44" s="295"/>
      <c r="P44" s="295"/>
      <c r="Q44" s="295"/>
      <c r="R44" s="295"/>
      <c r="S44" s="295"/>
      <c r="W44" s="108"/>
      <c r="X44" s="108"/>
      <c r="Y44" s="108"/>
      <c r="Z44" s="108"/>
      <c r="AA44" s="108"/>
      <c r="AB44" s="108"/>
      <c r="AC44" s="108"/>
      <c r="AD44" s="108"/>
      <c r="AE44" s="109"/>
      <c r="AF44" s="97"/>
    </row>
    <row r="45" spans="2:32" s="6" customFormat="1" ht="39.75" customHeight="1" x14ac:dyDescent="0.25">
      <c r="B45" s="40"/>
      <c r="C45" s="295" t="s">
        <v>347</v>
      </c>
      <c r="D45" s="295"/>
      <c r="E45" s="295"/>
      <c r="F45" s="295"/>
      <c r="G45" s="295"/>
      <c r="H45" s="295"/>
      <c r="I45" s="295"/>
      <c r="J45" s="295"/>
      <c r="K45" s="295"/>
      <c r="L45" s="295"/>
      <c r="M45" s="295"/>
      <c r="N45" s="295"/>
      <c r="O45" s="295"/>
      <c r="P45" s="295"/>
      <c r="Q45" s="295"/>
      <c r="R45" s="295"/>
      <c r="S45" s="295"/>
      <c r="W45" s="108"/>
      <c r="X45" s="108"/>
      <c r="Y45" s="108"/>
      <c r="Z45" s="108"/>
      <c r="AA45" s="108"/>
      <c r="AB45" s="108"/>
      <c r="AC45" s="108"/>
      <c r="AD45" s="108"/>
      <c r="AE45" s="109"/>
      <c r="AF45" s="97"/>
    </row>
    <row r="46" spans="2:32" s="6" customFormat="1" ht="47.25" customHeight="1" x14ac:dyDescent="0.25">
      <c r="B46" s="40"/>
      <c r="C46" s="295" t="s">
        <v>348</v>
      </c>
      <c r="D46" s="295"/>
      <c r="E46" s="295"/>
      <c r="F46" s="295"/>
      <c r="G46" s="295"/>
      <c r="H46" s="295"/>
      <c r="I46" s="295"/>
      <c r="J46" s="295"/>
      <c r="K46" s="295"/>
      <c r="L46" s="295"/>
      <c r="M46" s="295"/>
      <c r="N46" s="295"/>
      <c r="O46" s="295"/>
      <c r="P46" s="295"/>
      <c r="Q46" s="295"/>
      <c r="R46" s="295"/>
      <c r="S46" s="295"/>
      <c r="W46" s="108"/>
      <c r="X46" s="108"/>
      <c r="Y46" s="108"/>
      <c r="Z46" s="108"/>
      <c r="AA46" s="108"/>
      <c r="AB46" s="108"/>
      <c r="AC46" s="108"/>
      <c r="AD46" s="108"/>
      <c r="AE46" s="109"/>
      <c r="AF46" s="97"/>
    </row>
    <row r="47" spans="2:32" s="6" customFormat="1" ht="44.25" customHeight="1" x14ac:dyDescent="0.25">
      <c r="B47" s="40"/>
      <c r="C47" s="295" t="s">
        <v>349</v>
      </c>
      <c r="D47" s="295"/>
      <c r="E47" s="295"/>
      <c r="F47" s="295"/>
      <c r="G47" s="295"/>
      <c r="H47" s="295"/>
      <c r="I47" s="295"/>
      <c r="J47" s="295"/>
      <c r="K47" s="295"/>
      <c r="L47" s="295"/>
      <c r="M47" s="295"/>
      <c r="N47" s="295"/>
      <c r="O47" s="295"/>
      <c r="P47" s="295"/>
      <c r="Q47" s="295"/>
      <c r="R47" s="295"/>
      <c r="S47" s="295"/>
      <c r="W47" s="108"/>
      <c r="X47" s="108"/>
      <c r="Y47" s="108"/>
      <c r="Z47" s="108"/>
      <c r="AA47" s="108"/>
      <c r="AB47" s="108"/>
      <c r="AC47" s="108"/>
      <c r="AD47" s="108"/>
      <c r="AE47" s="109"/>
      <c r="AF47" s="97"/>
    </row>
    <row r="48" spans="2:32" s="6" customFormat="1" ht="36" customHeight="1" x14ac:dyDescent="0.25">
      <c r="B48" s="40"/>
      <c r="C48" s="295" t="s">
        <v>350</v>
      </c>
      <c r="D48" s="295"/>
      <c r="E48" s="295"/>
      <c r="F48" s="295"/>
      <c r="G48" s="295"/>
      <c r="H48" s="295"/>
      <c r="I48" s="295"/>
      <c r="J48" s="295"/>
      <c r="K48" s="295"/>
      <c r="L48" s="295"/>
      <c r="M48" s="295"/>
      <c r="N48" s="295"/>
      <c r="O48" s="295"/>
      <c r="P48" s="295"/>
      <c r="Q48" s="295"/>
      <c r="R48" s="295"/>
      <c r="S48" s="295"/>
      <c r="W48" s="108"/>
      <c r="X48" s="108"/>
      <c r="Y48" s="108"/>
      <c r="Z48" s="108"/>
      <c r="AA48" s="108"/>
      <c r="AB48" s="108"/>
      <c r="AC48" s="108"/>
      <c r="AD48" s="108"/>
      <c r="AE48" s="109"/>
      <c r="AF48" s="97"/>
    </row>
    <row r="49" spans="2:32" s="6" customFormat="1" ht="42.75" customHeight="1" x14ac:dyDescent="0.25">
      <c r="B49" s="40"/>
      <c r="C49" s="295" t="s">
        <v>351</v>
      </c>
      <c r="D49" s="295"/>
      <c r="E49" s="295"/>
      <c r="F49" s="295"/>
      <c r="G49" s="295"/>
      <c r="H49" s="295"/>
      <c r="I49" s="295"/>
      <c r="J49" s="295"/>
      <c r="K49" s="295"/>
      <c r="L49" s="295"/>
      <c r="M49" s="295"/>
      <c r="N49" s="295"/>
      <c r="O49" s="295"/>
      <c r="P49" s="295"/>
      <c r="Q49" s="295"/>
      <c r="R49" s="295"/>
      <c r="S49" s="295"/>
      <c r="W49" s="108"/>
      <c r="X49" s="108"/>
      <c r="Y49" s="108"/>
      <c r="Z49" s="108"/>
      <c r="AA49" s="108"/>
      <c r="AB49" s="108"/>
      <c r="AC49" s="108"/>
      <c r="AD49" s="108"/>
      <c r="AE49" s="109"/>
      <c r="AF49" s="97"/>
    </row>
    <row r="50" spans="2:32" s="6" customFormat="1" ht="36" customHeight="1" x14ac:dyDescent="0.25">
      <c r="B50" s="40"/>
      <c r="C50" s="295" t="s">
        <v>352</v>
      </c>
      <c r="D50" s="295"/>
      <c r="E50" s="295"/>
      <c r="F50" s="295"/>
      <c r="G50" s="295"/>
      <c r="H50" s="295"/>
      <c r="I50" s="295"/>
      <c r="J50" s="295"/>
      <c r="K50" s="295"/>
      <c r="L50" s="295"/>
      <c r="M50" s="295"/>
      <c r="N50" s="295"/>
      <c r="O50" s="295"/>
      <c r="P50" s="295"/>
      <c r="Q50" s="295"/>
      <c r="R50" s="295"/>
      <c r="S50" s="295"/>
      <c r="W50" s="108"/>
      <c r="X50" s="108"/>
      <c r="Y50" s="108"/>
      <c r="Z50" s="108"/>
      <c r="AA50" s="108"/>
      <c r="AB50" s="108"/>
      <c r="AC50" s="108"/>
      <c r="AD50" s="108"/>
      <c r="AE50" s="109"/>
      <c r="AF50" s="97"/>
    </row>
    <row r="51" spans="2:32" s="6" customFormat="1" ht="63" customHeight="1" x14ac:dyDescent="0.25">
      <c r="B51" s="40"/>
      <c r="C51" s="295" t="s">
        <v>353</v>
      </c>
      <c r="D51" s="295"/>
      <c r="E51" s="295"/>
      <c r="F51" s="295"/>
      <c r="G51" s="295"/>
      <c r="H51" s="295"/>
      <c r="I51" s="295"/>
      <c r="J51" s="295"/>
      <c r="K51" s="295"/>
      <c r="L51" s="295"/>
      <c r="M51" s="295"/>
      <c r="N51" s="295"/>
      <c r="O51" s="295"/>
      <c r="P51" s="295"/>
      <c r="Q51" s="295"/>
      <c r="R51" s="295"/>
      <c r="S51" s="295"/>
      <c r="W51" s="108"/>
      <c r="X51" s="108"/>
      <c r="Y51" s="108"/>
      <c r="Z51" s="108"/>
      <c r="AA51" s="108"/>
      <c r="AB51" s="108"/>
      <c r="AC51" s="108"/>
      <c r="AD51" s="108"/>
      <c r="AE51" s="109"/>
      <c r="AF51" s="97"/>
    </row>
    <row r="52" spans="2:32" s="6" customFormat="1" ht="38.25" customHeight="1" x14ac:dyDescent="0.25">
      <c r="B52" s="40"/>
      <c r="C52" s="295" t="s">
        <v>354</v>
      </c>
      <c r="D52" s="295"/>
      <c r="E52" s="295"/>
      <c r="F52" s="295"/>
      <c r="G52" s="295"/>
      <c r="H52" s="295"/>
      <c r="I52" s="295"/>
      <c r="J52" s="295"/>
      <c r="K52" s="295"/>
      <c r="L52" s="295"/>
      <c r="M52" s="295"/>
      <c r="N52" s="295"/>
      <c r="O52" s="295"/>
      <c r="P52" s="295"/>
      <c r="Q52" s="295"/>
      <c r="R52" s="295"/>
      <c r="S52" s="295"/>
      <c r="W52" s="108"/>
      <c r="X52" s="108"/>
      <c r="Y52" s="108"/>
      <c r="Z52" s="108"/>
      <c r="AA52" s="108"/>
      <c r="AB52" s="108"/>
      <c r="AC52" s="108"/>
      <c r="AD52" s="108"/>
      <c r="AE52" s="109"/>
      <c r="AF52" s="97"/>
    </row>
    <row r="53" spans="2:32" s="6" customFormat="1" ht="48" customHeight="1" x14ac:dyDescent="0.25">
      <c r="B53" s="40"/>
      <c r="C53" s="295" t="s">
        <v>355</v>
      </c>
      <c r="D53" s="295"/>
      <c r="E53" s="295"/>
      <c r="F53" s="295"/>
      <c r="G53" s="295"/>
      <c r="H53" s="295"/>
      <c r="I53" s="295"/>
      <c r="J53" s="295"/>
      <c r="K53" s="295"/>
      <c r="L53" s="295"/>
      <c r="M53" s="295"/>
      <c r="N53" s="295"/>
      <c r="O53" s="295"/>
      <c r="P53" s="295"/>
      <c r="Q53" s="295"/>
      <c r="R53" s="295"/>
      <c r="S53" s="295"/>
      <c r="W53" s="108"/>
      <c r="X53" s="108"/>
      <c r="Y53" s="108"/>
      <c r="Z53" s="108"/>
      <c r="AA53" s="108"/>
      <c r="AB53" s="108"/>
      <c r="AC53" s="108"/>
      <c r="AD53" s="108"/>
      <c r="AE53" s="109"/>
      <c r="AF53" s="97"/>
    </row>
    <row r="54" spans="2:32" s="6" customFormat="1" ht="51" customHeight="1" x14ac:dyDescent="0.25">
      <c r="B54" s="40"/>
      <c r="C54" s="295" t="s">
        <v>356</v>
      </c>
      <c r="D54" s="295"/>
      <c r="E54" s="295"/>
      <c r="F54" s="295"/>
      <c r="G54" s="295"/>
      <c r="H54" s="295"/>
      <c r="I54" s="295"/>
      <c r="J54" s="295"/>
      <c r="K54" s="295"/>
      <c r="L54" s="295"/>
      <c r="M54" s="295"/>
      <c r="N54" s="295"/>
      <c r="O54" s="295"/>
      <c r="P54" s="295"/>
      <c r="Q54" s="295"/>
      <c r="R54" s="295"/>
      <c r="S54" s="295"/>
      <c r="W54" s="108"/>
      <c r="X54" s="108"/>
      <c r="Y54" s="108"/>
      <c r="Z54" s="108"/>
      <c r="AA54" s="108"/>
      <c r="AB54" s="108"/>
      <c r="AC54" s="108"/>
      <c r="AD54" s="108"/>
      <c r="AE54" s="109"/>
      <c r="AF54" s="97"/>
    </row>
    <row r="55" spans="2:32" s="6" customFormat="1" ht="96" customHeight="1" x14ac:dyDescent="0.25">
      <c r="B55" s="40"/>
      <c r="C55" s="295" t="s">
        <v>357</v>
      </c>
      <c r="D55" s="295"/>
      <c r="E55" s="295"/>
      <c r="F55" s="295"/>
      <c r="G55" s="295"/>
      <c r="H55" s="295"/>
      <c r="I55" s="295"/>
      <c r="J55" s="295"/>
      <c r="K55" s="295"/>
      <c r="L55" s="295"/>
      <c r="M55" s="295"/>
      <c r="N55" s="295"/>
      <c r="O55" s="295"/>
      <c r="P55" s="295"/>
      <c r="Q55" s="295"/>
      <c r="R55" s="295"/>
      <c r="S55" s="295"/>
      <c r="W55" s="108"/>
      <c r="X55" s="108"/>
      <c r="Y55" s="108"/>
      <c r="Z55" s="108"/>
      <c r="AA55" s="108"/>
      <c r="AB55" s="108"/>
      <c r="AC55" s="108"/>
      <c r="AD55" s="108"/>
      <c r="AE55" s="109"/>
      <c r="AF55" s="97"/>
    </row>
    <row r="56" spans="2:32" s="6" customFormat="1" ht="39" customHeight="1" x14ac:dyDescent="0.25">
      <c r="B56" s="40"/>
      <c r="C56" s="295" t="s">
        <v>358</v>
      </c>
      <c r="D56" s="295"/>
      <c r="E56" s="295"/>
      <c r="F56" s="295"/>
      <c r="G56" s="295"/>
      <c r="H56" s="295"/>
      <c r="I56" s="295"/>
      <c r="J56" s="295"/>
      <c r="K56" s="295"/>
      <c r="L56" s="295"/>
      <c r="M56" s="295"/>
      <c r="N56" s="295"/>
      <c r="O56" s="295"/>
      <c r="P56" s="295"/>
      <c r="Q56" s="295"/>
      <c r="R56" s="295"/>
      <c r="S56" s="295"/>
      <c r="W56" s="108"/>
      <c r="X56" s="108"/>
      <c r="Y56" s="108"/>
      <c r="Z56" s="108"/>
      <c r="AA56" s="108"/>
      <c r="AB56" s="108"/>
      <c r="AC56" s="108"/>
      <c r="AD56" s="108"/>
      <c r="AE56" s="109"/>
      <c r="AF56" s="97"/>
    </row>
    <row r="57" spans="2:32" s="6" customFormat="1" ht="39" customHeight="1" x14ac:dyDescent="0.25">
      <c r="B57" s="40"/>
      <c r="C57" s="295" t="s">
        <v>359</v>
      </c>
      <c r="D57" s="295"/>
      <c r="E57" s="295"/>
      <c r="F57" s="295"/>
      <c r="G57" s="295"/>
      <c r="H57" s="295"/>
      <c r="I57" s="295"/>
      <c r="J57" s="295"/>
      <c r="K57" s="295"/>
      <c r="L57" s="295"/>
      <c r="M57" s="295"/>
      <c r="N57" s="295"/>
      <c r="O57" s="295"/>
      <c r="P57" s="295"/>
      <c r="Q57" s="295"/>
      <c r="R57" s="295"/>
      <c r="S57" s="295"/>
      <c r="W57" s="108"/>
      <c r="X57" s="108"/>
      <c r="Y57" s="108"/>
      <c r="Z57" s="108"/>
      <c r="AA57" s="108"/>
      <c r="AB57" s="108"/>
      <c r="AC57" s="108"/>
      <c r="AD57" s="108"/>
      <c r="AE57" s="109"/>
      <c r="AF57" s="97"/>
    </row>
    <row r="58" spans="2:32" s="6" customFormat="1" ht="55.5" customHeight="1" x14ac:dyDescent="0.25">
      <c r="B58" s="40"/>
      <c r="C58" s="295" t="s">
        <v>360</v>
      </c>
      <c r="D58" s="295"/>
      <c r="E58" s="295"/>
      <c r="F58" s="295"/>
      <c r="G58" s="295"/>
      <c r="H58" s="295"/>
      <c r="I58" s="295"/>
      <c r="J58" s="295"/>
      <c r="K58" s="295"/>
      <c r="L58" s="295"/>
      <c r="M58" s="295"/>
      <c r="N58" s="295"/>
      <c r="O58" s="295"/>
      <c r="P58" s="295"/>
      <c r="Q58" s="295"/>
      <c r="R58" s="295"/>
      <c r="S58" s="295"/>
      <c r="W58" s="108"/>
      <c r="X58" s="108"/>
      <c r="Y58" s="108"/>
      <c r="Z58" s="108"/>
      <c r="AA58" s="108"/>
      <c r="AB58" s="108"/>
      <c r="AC58" s="108"/>
      <c r="AD58" s="108"/>
      <c r="AE58" s="109"/>
      <c r="AF58" s="97"/>
    </row>
    <row r="59" spans="2:32" s="6" customFormat="1" ht="45.75" customHeight="1" x14ac:dyDescent="0.25">
      <c r="B59" s="40"/>
      <c r="C59" s="295" t="s">
        <v>361</v>
      </c>
      <c r="D59" s="295"/>
      <c r="E59" s="295"/>
      <c r="F59" s="295"/>
      <c r="G59" s="295"/>
      <c r="H59" s="295"/>
      <c r="I59" s="295"/>
      <c r="J59" s="295"/>
      <c r="K59" s="295"/>
      <c r="L59" s="295"/>
      <c r="M59" s="295"/>
      <c r="N59" s="295"/>
      <c r="O59" s="295"/>
      <c r="P59" s="295"/>
      <c r="Q59" s="295"/>
      <c r="R59" s="295"/>
      <c r="S59" s="295"/>
      <c r="W59" s="108"/>
      <c r="X59" s="108"/>
      <c r="Y59" s="108"/>
      <c r="Z59" s="108"/>
      <c r="AA59" s="108"/>
      <c r="AB59" s="108"/>
      <c r="AC59" s="108"/>
      <c r="AD59" s="108"/>
      <c r="AE59" s="109"/>
      <c r="AF59" s="97"/>
    </row>
    <row r="60" spans="2:32" s="6" customFormat="1" ht="36.75" customHeight="1" x14ac:dyDescent="0.25">
      <c r="B60" s="40"/>
      <c r="C60" s="295" t="s">
        <v>146</v>
      </c>
      <c r="D60" s="295"/>
      <c r="E60" s="295"/>
      <c r="F60" s="295"/>
      <c r="G60" s="295"/>
      <c r="H60" s="295"/>
      <c r="I60" s="295"/>
      <c r="J60" s="295"/>
      <c r="K60" s="295"/>
      <c r="L60" s="295"/>
      <c r="M60" s="295"/>
      <c r="N60" s="295"/>
      <c r="O60" s="295"/>
      <c r="P60" s="295"/>
      <c r="Q60" s="295"/>
      <c r="R60" s="295"/>
      <c r="S60" s="295"/>
      <c r="W60" s="108"/>
      <c r="X60" s="108"/>
      <c r="Y60" s="108"/>
      <c r="Z60" s="108"/>
      <c r="AA60" s="108"/>
      <c r="AB60" s="108"/>
      <c r="AC60" s="108"/>
      <c r="AD60" s="108"/>
      <c r="AE60" s="109"/>
      <c r="AF60" s="97"/>
    </row>
    <row r="61" spans="2:32" s="6" customFormat="1" ht="65.25" customHeight="1" x14ac:dyDescent="0.25">
      <c r="B61" s="40"/>
      <c r="C61" s="295" t="s">
        <v>362</v>
      </c>
      <c r="D61" s="295"/>
      <c r="E61" s="295"/>
      <c r="F61" s="295"/>
      <c r="G61" s="295"/>
      <c r="H61" s="295"/>
      <c r="I61" s="295"/>
      <c r="J61" s="295"/>
      <c r="K61" s="295"/>
      <c r="L61" s="295"/>
      <c r="M61" s="295"/>
      <c r="N61" s="295"/>
      <c r="O61" s="295"/>
      <c r="P61" s="295"/>
      <c r="Q61" s="295"/>
      <c r="R61" s="295"/>
      <c r="S61" s="295"/>
      <c r="W61" s="108"/>
      <c r="X61" s="108"/>
      <c r="Y61" s="108"/>
      <c r="Z61" s="108"/>
      <c r="AA61" s="108"/>
      <c r="AB61" s="108"/>
      <c r="AC61" s="108"/>
      <c r="AD61" s="108"/>
      <c r="AE61" s="109"/>
      <c r="AF61" s="97"/>
    </row>
    <row r="62" spans="2:32" s="6" customFormat="1" ht="47.25" customHeight="1" x14ac:dyDescent="0.25">
      <c r="B62" s="40"/>
      <c r="C62" s="295" t="s">
        <v>363</v>
      </c>
      <c r="D62" s="295"/>
      <c r="E62" s="295"/>
      <c r="F62" s="295"/>
      <c r="G62" s="295"/>
      <c r="H62" s="295"/>
      <c r="I62" s="295"/>
      <c r="J62" s="295"/>
      <c r="K62" s="295"/>
      <c r="L62" s="295"/>
      <c r="M62" s="295"/>
      <c r="N62" s="295"/>
      <c r="O62" s="295"/>
      <c r="P62" s="295"/>
      <c r="Q62" s="295"/>
      <c r="R62" s="295"/>
      <c r="S62" s="295"/>
      <c r="W62" s="108"/>
      <c r="X62" s="108"/>
      <c r="Y62" s="108"/>
      <c r="Z62" s="108"/>
      <c r="AA62" s="108"/>
      <c r="AB62" s="108"/>
      <c r="AC62" s="108"/>
      <c r="AD62" s="108"/>
      <c r="AE62" s="109"/>
      <c r="AF62" s="97"/>
    </row>
    <row r="63" spans="2:32" s="6" customFormat="1" ht="31.5" customHeight="1" x14ac:dyDescent="0.25">
      <c r="B63" s="40"/>
      <c r="C63" s="295" t="s">
        <v>364</v>
      </c>
      <c r="D63" s="295"/>
      <c r="E63" s="295"/>
      <c r="F63" s="295"/>
      <c r="G63" s="295"/>
      <c r="H63" s="295"/>
      <c r="I63" s="295"/>
      <c r="J63" s="295"/>
      <c r="K63" s="295"/>
      <c r="L63" s="295"/>
      <c r="M63" s="295"/>
      <c r="N63" s="295"/>
      <c r="O63" s="295"/>
      <c r="P63" s="295"/>
      <c r="Q63" s="295"/>
      <c r="R63" s="295"/>
      <c r="S63" s="295"/>
      <c r="W63" s="108"/>
      <c r="X63" s="108"/>
      <c r="Y63" s="108"/>
      <c r="Z63" s="108"/>
      <c r="AA63" s="108"/>
      <c r="AB63" s="108"/>
      <c r="AC63" s="108"/>
      <c r="AD63" s="108"/>
      <c r="AE63" s="109"/>
      <c r="AF63" s="97"/>
    </row>
    <row r="64" spans="2:32" s="6" customFormat="1" ht="10.5" customHeight="1" x14ac:dyDescent="0.25">
      <c r="B64" s="41"/>
      <c r="C64" s="309"/>
      <c r="D64" s="309"/>
      <c r="E64" s="309"/>
      <c r="F64" s="309"/>
      <c r="G64" s="309"/>
      <c r="H64" s="309"/>
      <c r="I64" s="309"/>
      <c r="J64" s="309"/>
      <c r="K64" s="309"/>
      <c r="L64" s="309"/>
      <c r="M64" s="309"/>
      <c r="N64" s="309"/>
      <c r="O64" s="309"/>
      <c r="P64" s="309"/>
      <c r="Q64" s="309"/>
      <c r="R64" s="309"/>
      <c r="S64" s="309"/>
      <c r="W64" s="108"/>
      <c r="X64" s="108"/>
      <c r="Y64" s="108"/>
      <c r="Z64" s="108"/>
      <c r="AA64" s="108"/>
      <c r="AB64" s="108"/>
      <c r="AC64" s="108"/>
      <c r="AD64" s="108"/>
      <c r="AE64" s="109"/>
      <c r="AF64" s="97"/>
    </row>
    <row r="65" spans="1:32" s="6" customFormat="1" ht="20.25" customHeight="1" x14ac:dyDescent="0.25">
      <c r="B65" s="40"/>
      <c r="C65" s="306" t="s">
        <v>80</v>
      </c>
      <c r="D65" s="306"/>
      <c r="E65" s="306"/>
      <c r="F65" s="306"/>
      <c r="G65" s="306"/>
      <c r="H65" s="306"/>
      <c r="I65" s="306"/>
      <c r="J65" s="306"/>
      <c r="K65" s="306"/>
      <c r="L65" s="306"/>
      <c r="M65" s="306"/>
      <c r="N65" s="306"/>
      <c r="O65" s="306"/>
      <c r="P65" s="306"/>
      <c r="Q65" s="306"/>
      <c r="R65" s="306"/>
      <c r="S65" s="306"/>
      <c r="W65" s="108"/>
      <c r="X65" s="108"/>
      <c r="Y65" s="108"/>
      <c r="Z65" s="108"/>
      <c r="AA65" s="108"/>
      <c r="AB65" s="108"/>
      <c r="AC65" s="108"/>
      <c r="AD65" s="108"/>
      <c r="AE65" s="109"/>
      <c r="AF65" s="97"/>
    </row>
    <row r="66" spans="1:32" s="6" customFormat="1" ht="21" customHeight="1" x14ac:dyDescent="0.25">
      <c r="B66" s="40"/>
      <c r="C66" s="306" t="s">
        <v>147</v>
      </c>
      <c r="D66" s="306"/>
      <c r="E66" s="306"/>
      <c r="F66" s="306"/>
      <c r="G66" s="306"/>
      <c r="H66" s="306"/>
      <c r="I66" s="306"/>
      <c r="J66" s="306"/>
      <c r="K66" s="306"/>
      <c r="L66" s="306"/>
      <c r="M66" s="306"/>
      <c r="N66" s="306"/>
      <c r="O66" s="306"/>
      <c r="P66" s="306"/>
      <c r="Q66" s="306"/>
      <c r="R66" s="306"/>
      <c r="S66" s="306"/>
      <c r="W66" s="108"/>
      <c r="X66" s="108"/>
      <c r="Y66" s="108"/>
      <c r="Z66" s="108"/>
      <c r="AA66" s="108"/>
      <c r="AB66" s="108"/>
      <c r="AC66" s="108"/>
      <c r="AD66" s="108"/>
      <c r="AE66" s="109"/>
      <c r="AF66" s="97"/>
    </row>
    <row r="67" spans="1:32" s="6" customFormat="1" ht="75.75" customHeight="1" x14ac:dyDescent="0.25">
      <c r="B67" s="40"/>
      <c r="C67" s="295" t="s">
        <v>580</v>
      </c>
      <c r="D67" s="295"/>
      <c r="E67" s="295"/>
      <c r="F67" s="295"/>
      <c r="G67" s="295"/>
      <c r="H67" s="295"/>
      <c r="I67" s="295"/>
      <c r="J67" s="295"/>
      <c r="K67" s="295"/>
      <c r="L67" s="295"/>
      <c r="M67" s="295"/>
      <c r="N67" s="295"/>
      <c r="O67" s="295"/>
      <c r="P67" s="295"/>
      <c r="Q67" s="295"/>
      <c r="R67" s="295"/>
      <c r="S67" s="295"/>
      <c r="W67" s="108"/>
      <c r="X67" s="108"/>
      <c r="Y67" s="108"/>
      <c r="Z67" s="108"/>
      <c r="AA67" s="108"/>
      <c r="AB67" s="108"/>
      <c r="AC67" s="108"/>
      <c r="AD67" s="108"/>
      <c r="AE67" s="109"/>
      <c r="AF67" s="97"/>
    </row>
    <row r="68" spans="1:32" s="6" customFormat="1" ht="54" customHeight="1" x14ac:dyDescent="0.25">
      <c r="B68" s="40"/>
      <c r="C68" s="295" t="s">
        <v>383</v>
      </c>
      <c r="D68" s="295"/>
      <c r="E68" s="295"/>
      <c r="F68" s="295"/>
      <c r="G68" s="295"/>
      <c r="H68" s="295"/>
      <c r="I68" s="295"/>
      <c r="J68" s="295"/>
      <c r="K68" s="295"/>
      <c r="L68" s="295"/>
      <c r="M68" s="295"/>
      <c r="N68" s="295"/>
      <c r="O68" s="295"/>
      <c r="P68" s="295"/>
      <c r="Q68" s="295"/>
      <c r="R68" s="295"/>
      <c r="S68" s="295"/>
      <c r="W68" s="108"/>
      <c r="X68" s="108"/>
      <c r="Y68" s="108"/>
      <c r="Z68" s="108"/>
      <c r="AA68" s="108"/>
      <c r="AB68" s="108"/>
      <c r="AC68" s="108"/>
      <c r="AD68" s="108"/>
      <c r="AE68" s="109"/>
      <c r="AF68" s="97"/>
    </row>
    <row r="69" spans="1:32" s="6" customFormat="1" ht="4.5" customHeight="1" x14ac:dyDescent="0.25">
      <c r="B69" s="40"/>
      <c r="C69" s="295"/>
      <c r="D69" s="295"/>
      <c r="E69" s="295"/>
      <c r="F69" s="295"/>
      <c r="G69" s="295"/>
      <c r="H69" s="295"/>
      <c r="I69" s="295"/>
      <c r="J69" s="295"/>
      <c r="K69" s="295"/>
      <c r="L69" s="295"/>
      <c r="M69" s="295"/>
      <c r="N69" s="295"/>
      <c r="O69" s="295"/>
      <c r="P69" s="295"/>
      <c r="Q69" s="295"/>
      <c r="R69" s="295"/>
      <c r="S69" s="295"/>
      <c r="W69" s="108"/>
      <c r="X69" s="108"/>
      <c r="Y69" s="108"/>
      <c r="Z69" s="108"/>
      <c r="AA69" s="108"/>
      <c r="AB69" s="108"/>
      <c r="AC69" s="108"/>
      <c r="AD69" s="108"/>
      <c r="AE69" s="109"/>
      <c r="AF69" s="97"/>
    </row>
    <row r="70" spans="1:32" s="6" customFormat="1" ht="0.75" customHeight="1" x14ac:dyDescent="0.25">
      <c r="D70" s="40"/>
      <c r="E70" s="40"/>
      <c r="F70" s="40"/>
      <c r="G70" s="40"/>
      <c r="H70" s="40"/>
      <c r="I70" s="40"/>
      <c r="J70" s="40"/>
      <c r="K70" s="40"/>
      <c r="L70" s="40"/>
      <c r="M70" s="40"/>
      <c r="N70" s="40"/>
      <c r="O70" s="40"/>
      <c r="P70" s="40"/>
      <c r="Q70" s="40"/>
      <c r="R70" s="40"/>
      <c r="S70" s="4"/>
      <c r="W70" s="108"/>
      <c r="X70" s="108"/>
      <c r="Y70" s="108"/>
      <c r="Z70" s="108"/>
      <c r="AA70" s="108"/>
      <c r="AB70" s="108"/>
      <c r="AC70" s="108"/>
      <c r="AD70" s="108"/>
      <c r="AE70" s="109"/>
      <c r="AF70" s="97"/>
    </row>
    <row r="71" spans="1:32" s="6" customFormat="1" ht="21.75" customHeight="1" x14ac:dyDescent="0.25">
      <c r="B71" s="40"/>
      <c r="C71" s="306" t="s">
        <v>581</v>
      </c>
      <c r="D71" s="306"/>
      <c r="E71" s="306"/>
      <c r="F71" s="306"/>
      <c r="G71" s="306"/>
      <c r="H71" s="306"/>
      <c r="I71" s="306"/>
      <c r="J71" s="306"/>
      <c r="K71" s="306"/>
      <c r="L71" s="306"/>
      <c r="M71" s="306"/>
      <c r="N71" s="306"/>
      <c r="O71" s="306"/>
      <c r="P71" s="306"/>
      <c r="Q71" s="306"/>
      <c r="R71" s="306"/>
      <c r="S71" s="306"/>
      <c r="W71" s="108"/>
      <c r="X71" s="108"/>
      <c r="Y71" s="108"/>
      <c r="Z71" s="108"/>
      <c r="AA71" s="108"/>
      <c r="AB71" s="108"/>
      <c r="AC71" s="108"/>
      <c r="AD71" s="108"/>
      <c r="AE71" s="109"/>
      <c r="AF71" s="97"/>
    </row>
    <row r="72" spans="1:32" s="6" customFormat="1" ht="21.75" customHeight="1" x14ac:dyDescent="0.25">
      <c r="B72" s="40"/>
      <c r="C72" s="306" t="s">
        <v>582</v>
      </c>
      <c r="D72" s="306"/>
      <c r="E72" s="306"/>
      <c r="F72" s="306"/>
      <c r="G72" s="306"/>
      <c r="H72" s="306"/>
      <c r="I72" s="306"/>
      <c r="J72" s="306"/>
      <c r="K72" s="306"/>
      <c r="L72" s="306"/>
      <c r="M72" s="306"/>
      <c r="N72" s="306"/>
      <c r="O72" s="306"/>
      <c r="P72" s="306"/>
      <c r="Q72" s="306"/>
      <c r="R72" s="306"/>
      <c r="S72" s="306"/>
      <c r="W72" s="108"/>
      <c r="X72" s="108"/>
      <c r="Y72" s="108"/>
      <c r="Z72" s="108"/>
      <c r="AA72" s="108"/>
      <c r="AB72" s="108"/>
      <c r="AC72" s="108"/>
      <c r="AD72" s="108"/>
      <c r="AE72" s="109"/>
      <c r="AF72" s="97"/>
    </row>
    <row r="73" spans="1:32" s="6" customFormat="1" ht="16.5" customHeight="1" x14ac:dyDescent="0.25">
      <c r="B73" s="40"/>
      <c r="C73" s="306" t="s">
        <v>148</v>
      </c>
      <c r="D73" s="306"/>
      <c r="E73" s="306"/>
      <c r="F73" s="306"/>
      <c r="G73" s="306"/>
      <c r="H73" s="306"/>
      <c r="I73" s="306"/>
      <c r="J73" s="306"/>
      <c r="K73" s="306"/>
      <c r="L73" s="306"/>
      <c r="M73" s="306"/>
      <c r="N73" s="306"/>
      <c r="O73" s="306"/>
      <c r="P73" s="306"/>
      <c r="Q73" s="306"/>
      <c r="R73" s="306"/>
      <c r="S73" s="306"/>
      <c r="W73" s="108"/>
      <c r="X73" s="108"/>
      <c r="Y73" s="108"/>
      <c r="Z73" s="108"/>
      <c r="AA73" s="108"/>
      <c r="AB73" s="108"/>
      <c r="AC73" s="108"/>
      <c r="AD73" s="108"/>
      <c r="AE73" s="109"/>
      <c r="AF73" s="97"/>
    </row>
    <row r="74" spans="1:32" s="6" customFormat="1" ht="19.5" customHeight="1" x14ac:dyDescent="0.25">
      <c r="B74" s="40"/>
      <c r="C74" s="307" t="s">
        <v>149</v>
      </c>
      <c r="D74" s="307"/>
      <c r="E74" s="307"/>
      <c r="F74" s="307"/>
      <c r="G74" s="307"/>
      <c r="H74" s="307"/>
      <c r="I74" s="307"/>
      <c r="J74" s="307"/>
      <c r="K74" s="307"/>
      <c r="L74" s="307"/>
      <c r="M74" s="307"/>
      <c r="N74" s="307"/>
      <c r="O74" s="307"/>
      <c r="P74" s="308" t="s">
        <v>12</v>
      </c>
      <c r="Q74" s="308"/>
      <c r="R74" s="308"/>
      <c r="S74" s="308"/>
      <c r="T74" s="240"/>
      <c r="U74" s="241"/>
      <c r="V74" s="241"/>
      <c r="W74" s="242" t="s">
        <v>376</v>
      </c>
      <c r="X74" s="242" t="s">
        <v>377</v>
      </c>
      <c r="Y74" s="242" t="s">
        <v>378</v>
      </c>
      <c r="Z74" s="242" t="s">
        <v>379</v>
      </c>
      <c r="AA74" s="242" t="s">
        <v>583</v>
      </c>
      <c r="AB74" s="242" t="s">
        <v>380</v>
      </c>
      <c r="AC74" s="242" t="s">
        <v>381</v>
      </c>
      <c r="AD74" s="242" t="s">
        <v>382</v>
      </c>
      <c r="AE74" s="109"/>
      <c r="AF74" s="97"/>
    </row>
    <row r="75" spans="1:32" s="6" customFormat="1" ht="20.25" customHeight="1" x14ac:dyDescent="0.25">
      <c r="B75" s="40"/>
      <c r="C75" s="18">
        <v>1000</v>
      </c>
      <c r="D75" s="305" t="s">
        <v>150</v>
      </c>
      <c r="E75" s="305"/>
      <c r="F75" s="305"/>
      <c r="G75" s="305"/>
      <c r="H75" s="305"/>
      <c r="I75" s="305"/>
      <c r="J75" s="305"/>
      <c r="K75" s="305"/>
      <c r="L75" s="305"/>
      <c r="M75" s="305"/>
      <c r="N75" s="305"/>
      <c r="O75" s="305"/>
      <c r="P75" s="253">
        <f>+P76+P79</f>
        <v>792000</v>
      </c>
      <c r="Q75" s="253"/>
      <c r="R75" s="253"/>
      <c r="S75" s="253"/>
      <c r="T75" s="241"/>
      <c r="U75" s="241"/>
      <c r="V75" s="241"/>
      <c r="W75" s="243"/>
      <c r="X75" s="243"/>
      <c r="Y75" s="243"/>
      <c r="Z75" s="243"/>
      <c r="AA75" s="243"/>
      <c r="AB75" s="243"/>
      <c r="AC75" s="243"/>
      <c r="AD75" s="243">
        <f t="shared" ref="AD75:AD106" si="0">SUM(W75:AC75)</f>
        <v>0</v>
      </c>
      <c r="AE75" s="108">
        <f>+P75-AD75</f>
        <v>792000</v>
      </c>
      <c r="AF75" s="97"/>
    </row>
    <row r="76" spans="1:32" s="22" customFormat="1" ht="20.25" customHeight="1" x14ac:dyDescent="0.25">
      <c r="B76" s="40"/>
      <c r="C76" s="18">
        <v>1100</v>
      </c>
      <c r="D76" s="305" t="s">
        <v>151</v>
      </c>
      <c r="E76" s="305"/>
      <c r="F76" s="305"/>
      <c r="G76" s="305"/>
      <c r="H76" s="305"/>
      <c r="I76" s="305"/>
      <c r="J76" s="305"/>
      <c r="K76" s="305"/>
      <c r="L76" s="305"/>
      <c r="M76" s="305"/>
      <c r="N76" s="305"/>
      <c r="O76" s="305"/>
      <c r="P76" s="253">
        <f>+P77</f>
        <v>360000</v>
      </c>
      <c r="Q76" s="253"/>
      <c r="R76" s="253"/>
      <c r="S76" s="253"/>
      <c r="T76" s="244"/>
      <c r="U76" s="244"/>
      <c r="V76" s="244"/>
      <c r="W76" s="245"/>
      <c r="X76" s="245"/>
      <c r="Y76" s="245"/>
      <c r="Z76" s="245"/>
      <c r="AA76" s="245"/>
      <c r="AB76" s="245"/>
      <c r="AC76" s="245"/>
      <c r="AD76" s="243">
        <f t="shared" si="0"/>
        <v>0</v>
      </c>
      <c r="AE76" s="108">
        <f t="shared" ref="AE76:AE139" si="1">+P76-AD76</f>
        <v>360000</v>
      </c>
      <c r="AF76" s="96"/>
    </row>
    <row r="77" spans="1:32" s="22" customFormat="1" ht="20.25" customHeight="1" x14ac:dyDescent="0.25">
      <c r="B77" s="40"/>
      <c r="C77" s="18">
        <v>1110</v>
      </c>
      <c r="D77" s="305" t="s">
        <v>152</v>
      </c>
      <c r="E77" s="305"/>
      <c r="F77" s="305"/>
      <c r="G77" s="305"/>
      <c r="H77" s="305"/>
      <c r="I77" s="305"/>
      <c r="J77" s="305"/>
      <c r="K77" s="305"/>
      <c r="L77" s="305"/>
      <c r="M77" s="305"/>
      <c r="N77" s="305"/>
      <c r="O77" s="305"/>
      <c r="P77" s="253">
        <f>+P78</f>
        <v>360000</v>
      </c>
      <c r="Q77" s="253"/>
      <c r="R77" s="253"/>
      <c r="S77" s="253"/>
      <c r="T77" s="244"/>
      <c r="U77" s="244"/>
      <c r="V77" s="244"/>
      <c r="W77" s="245"/>
      <c r="X77" s="245"/>
      <c r="Y77" s="245"/>
      <c r="Z77" s="245"/>
      <c r="AA77" s="245"/>
      <c r="AB77" s="245"/>
      <c r="AC77" s="245"/>
      <c r="AD77" s="243">
        <f t="shared" si="0"/>
        <v>0</v>
      </c>
      <c r="AE77" s="108">
        <f t="shared" si="1"/>
        <v>360000</v>
      </c>
      <c r="AF77" s="96"/>
    </row>
    <row r="78" spans="1:32" s="6" customFormat="1" ht="20.25" customHeight="1" x14ac:dyDescent="0.25">
      <c r="A78" s="6">
        <v>97</v>
      </c>
      <c r="B78" s="40"/>
      <c r="C78" s="19">
        <v>1111</v>
      </c>
      <c r="D78" s="310" t="s">
        <v>153</v>
      </c>
      <c r="E78" s="310"/>
      <c r="F78" s="310"/>
      <c r="G78" s="310"/>
      <c r="H78" s="310"/>
      <c r="I78" s="310"/>
      <c r="J78" s="310"/>
      <c r="K78" s="310"/>
      <c r="L78" s="310"/>
      <c r="M78" s="310"/>
      <c r="N78" s="310"/>
      <c r="O78" s="310"/>
      <c r="P78" s="254">
        <f>+AD78</f>
        <v>360000</v>
      </c>
      <c r="Q78" s="254"/>
      <c r="R78" s="254"/>
      <c r="S78" s="254"/>
      <c r="T78" s="241"/>
      <c r="U78" s="241"/>
      <c r="V78" s="241"/>
      <c r="W78" s="243"/>
      <c r="X78" s="243">
        <v>360000</v>
      </c>
      <c r="Y78" s="243"/>
      <c r="Z78" s="243"/>
      <c r="AA78" s="243"/>
      <c r="AB78" s="243"/>
      <c r="AC78" s="243"/>
      <c r="AD78" s="243">
        <f t="shared" si="0"/>
        <v>360000</v>
      </c>
      <c r="AE78" s="108">
        <f t="shared" si="1"/>
        <v>0</v>
      </c>
      <c r="AF78" s="97"/>
    </row>
    <row r="79" spans="1:32" s="22" customFormat="1" ht="20.25" customHeight="1" x14ac:dyDescent="0.25">
      <c r="B79" s="40"/>
      <c r="C79" s="18">
        <v>1200</v>
      </c>
      <c r="D79" s="305" t="s">
        <v>154</v>
      </c>
      <c r="E79" s="305"/>
      <c r="F79" s="305"/>
      <c r="G79" s="305"/>
      <c r="H79" s="305"/>
      <c r="I79" s="305"/>
      <c r="J79" s="305"/>
      <c r="K79" s="305"/>
      <c r="L79" s="305"/>
      <c r="M79" s="305"/>
      <c r="N79" s="305"/>
      <c r="O79" s="305"/>
      <c r="P79" s="253">
        <f>+P80</f>
        <v>432000</v>
      </c>
      <c r="Q79" s="253"/>
      <c r="R79" s="253"/>
      <c r="S79" s="253"/>
      <c r="T79" s="244"/>
      <c r="U79" s="244"/>
      <c r="V79" s="244"/>
      <c r="W79" s="245"/>
      <c r="X79" s="245"/>
      <c r="Y79" s="245"/>
      <c r="Z79" s="245"/>
      <c r="AA79" s="245"/>
      <c r="AB79" s="245"/>
      <c r="AC79" s="245"/>
      <c r="AD79" s="243">
        <f t="shared" si="0"/>
        <v>0</v>
      </c>
      <c r="AE79" s="108">
        <f t="shared" si="1"/>
        <v>432000</v>
      </c>
      <c r="AF79" s="96"/>
    </row>
    <row r="80" spans="1:32" s="22" customFormat="1" ht="20.25" customHeight="1" x14ac:dyDescent="0.25">
      <c r="B80" s="40"/>
      <c r="C80" s="18">
        <v>1210</v>
      </c>
      <c r="D80" s="305" t="s">
        <v>155</v>
      </c>
      <c r="E80" s="305"/>
      <c r="F80" s="305"/>
      <c r="G80" s="305"/>
      <c r="H80" s="305"/>
      <c r="I80" s="305"/>
      <c r="J80" s="305"/>
      <c r="K80" s="305"/>
      <c r="L80" s="305"/>
      <c r="M80" s="305"/>
      <c r="N80" s="305"/>
      <c r="O80" s="305"/>
      <c r="P80" s="253">
        <f>+P81</f>
        <v>432000</v>
      </c>
      <c r="Q80" s="253"/>
      <c r="R80" s="253"/>
      <c r="S80" s="253"/>
      <c r="T80" s="244"/>
      <c r="U80" s="244"/>
      <c r="V80" s="244"/>
      <c r="W80" s="245"/>
      <c r="X80" s="245"/>
      <c r="Y80" s="245"/>
      <c r="Z80" s="245"/>
      <c r="AA80" s="245"/>
      <c r="AB80" s="245"/>
      <c r="AC80" s="245"/>
      <c r="AD80" s="243">
        <f t="shared" si="0"/>
        <v>0</v>
      </c>
      <c r="AE80" s="108">
        <f t="shared" si="1"/>
        <v>432000</v>
      </c>
      <c r="AF80" s="96"/>
    </row>
    <row r="81" spans="2:32" s="6" customFormat="1" ht="20.25" customHeight="1" x14ac:dyDescent="0.25">
      <c r="B81" s="40"/>
      <c r="C81" s="19">
        <v>1211</v>
      </c>
      <c r="D81" s="310" t="s">
        <v>115</v>
      </c>
      <c r="E81" s="310"/>
      <c r="F81" s="310"/>
      <c r="G81" s="310"/>
      <c r="H81" s="310"/>
      <c r="I81" s="310"/>
      <c r="J81" s="310"/>
      <c r="K81" s="310"/>
      <c r="L81" s="310"/>
      <c r="M81" s="310"/>
      <c r="N81" s="310"/>
      <c r="O81" s="310"/>
      <c r="P81" s="254">
        <f>+AD81</f>
        <v>432000</v>
      </c>
      <c r="Q81" s="254"/>
      <c r="R81" s="254"/>
      <c r="S81" s="254"/>
      <c r="T81" s="241"/>
      <c r="U81" s="241"/>
      <c r="V81" s="241"/>
      <c r="W81" s="243"/>
      <c r="X81" s="243">
        <v>288000</v>
      </c>
      <c r="Y81" s="243"/>
      <c r="Z81" s="243">
        <v>144000</v>
      </c>
      <c r="AA81" s="243"/>
      <c r="AB81" s="243"/>
      <c r="AC81" s="243"/>
      <c r="AD81" s="243">
        <f t="shared" si="0"/>
        <v>432000</v>
      </c>
      <c r="AE81" s="108">
        <f t="shared" si="1"/>
        <v>0</v>
      </c>
      <c r="AF81" s="97"/>
    </row>
    <row r="82" spans="2:32" s="39" customFormat="1" ht="20.25" customHeight="1" x14ac:dyDescent="0.25">
      <c r="B82" s="17"/>
      <c r="C82" s="18">
        <v>2000</v>
      </c>
      <c r="D82" s="305" t="s">
        <v>156</v>
      </c>
      <c r="E82" s="305"/>
      <c r="F82" s="305"/>
      <c r="G82" s="305"/>
      <c r="H82" s="305"/>
      <c r="I82" s="305"/>
      <c r="J82" s="305"/>
      <c r="K82" s="305"/>
      <c r="L82" s="305"/>
      <c r="M82" s="305"/>
      <c r="N82" s="305"/>
      <c r="O82" s="305"/>
      <c r="P82" s="253">
        <f>+P83+P95+P98+P103+P111+P115+P124+P127</f>
        <v>1072546.5</v>
      </c>
      <c r="Q82" s="253"/>
      <c r="R82" s="253"/>
      <c r="S82" s="253"/>
      <c r="T82" s="244"/>
      <c r="U82" s="244"/>
      <c r="V82" s="244"/>
      <c r="W82" s="245"/>
      <c r="X82" s="245"/>
      <c r="Y82" s="245"/>
      <c r="Z82" s="245"/>
      <c r="AA82" s="245"/>
      <c r="AB82" s="245"/>
      <c r="AC82" s="245"/>
      <c r="AD82" s="243">
        <f t="shared" si="0"/>
        <v>0</v>
      </c>
      <c r="AE82" s="108">
        <f t="shared" si="1"/>
        <v>1072546.5</v>
      </c>
      <c r="AF82" s="96"/>
    </row>
    <row r="83" spans="2:32" s="39" customFormat="1" ht="29.25" customHeight="1" x14ac:dyDescent="0.25">
      <c r="B83" s="17"/>
      <c r="C83" s="18">
        <v>2100</v>
      </c>
      <c r="D83" s="305" t="s">
        <v>157</v>
      </c>
      <c r="E83" s="305"/>
      <c r="F83" s="305"/>
      <c r="G83" s="305"/>
      <c r="H83" s="305"/>
      <c r="I83" s="305"/>
      <c r="J83" s="305"/>
      <c r="K83" s="305"/>
      <c r="L83" s="305"/>
      <c r="M83" s="305"/>
      <c r="N83" s="305"/>
      <c r="O83" s="305"/>
      <c r="P83" s="253">
        <f>+P84+P87+P89+P91+P93</f>
        <v>162000</v>
      </c>
      <c r="Q83" s="253"/>
      <c r="R83" s="253"/>
      <c r="S83" s="253"/>
      <c r="T83" s="244"/>
      <c r="U83" s="244"/>
      <c r="V83" s="244"/>
      <c r="W83" s="245"/>
      <c r="X83" s="245"/>
      <c r="Y83" s="245"/>
      <c r="Z83" s="245"/>
      <c r="AA83" s="245"/>
      <c r="AB83" s="245"/>
      <c r="AC83" s="245"/>
      <c r="AD83" s="243">
        <f t="shared" si="0"/>
        <v>0</v>
      </c>
      <c r="AE83" s="108">
        <f t="shared" si="1"/>
        <v>162000</v>
      </c>
      <c r="AF83" s="96"/>
    </row>
    <row r="84" spans="2:32" s="39" customFormat="1" ht="20.25" customHeight="1" x14ac:dyDescent="0.25">
      <c r="B84" s="17"/>
      <c r="C84" s="18">
        <v>2110</v>
      </c>
      <c r="D84" s="305" t="s">
        <v>158</v>
      </c>
      <c r="E84" s="305"/>
      <c r="F84" s="305"/>
      <c r="G84" s="305"/>
      <c r="H84" s="305"/>
      <c r="I84" s="305"/>
      <c r="J84" s="305"/>
      <c r="K84" s="305"/>
      <c r="L84" s="305"/>
      <c r="M84" s="305"/>
      <c r="N84" s="305"/>
      <c r="O84" s="305"/>
      <c r="P84" s="253">
        <f>SUM(P85:S86)</f>
        <v>35000</v>
      </c>
      <c r="Q84" s="253"/>
      <c r="R84" s="253"/>
      <c r="S84" s="253"/>
      <c r="T84" s="244"/>
      <c r="U84" s="244"/>
      <c r="V84" s="244"/>
      <c r="W84" s="245"/>
      <c r="X84" s="245"/>
      <c r="Y84" s="245"/>
      <c r="Z84" s="245"/>
      <c r="AA84" s="245"/>
      <c r="AB84" s="245"/>
      <c r="AC84" s="245"/>
      <c r="AD84" s="243">
        <f t="shared" si="0"/>
        <v>0</v>
      </c>
      <c r="AE84" s="108">
        <f t="shared" si="1"/>
        <v>35000</v>
      </c>
      <c r="AF84" s="96"/>
    </row>
    <row r="85" spans="2:32" s="16" customFormat="1" ht="20.25" customHeight="1" x14ac:dyDescent="0.25">
      <c r="B85" s="17"/>
      <c r="C85" s="19">
        <v>2111</v>
      </c>
      <c r="D85" s="310" t="s">
        <v>159</v>
      </c>
      <c r="E85" s="310"/>
      <c r="F85" s="310"/>
      <c r="G85" s="310"/>
      <c r="H85" s="310"/>
      <c r="I85" s="310"/>
      <c r="J85" s="310"/>
      <c r="K85" s="310"/>
      <c r="L85" s="310"/>
      <c r="M85" s="310"/>
      <c r="N85" s="310"/>
      <c r="O85" s="310"/>
      <c r="P85" s="254">
        <f>+AD85</f>
        <v>25000</v>
      </c>
      <c r="Q85" s="254"/>
      <c r="R85" s="254"/>
      <c r="S85" s="254"/>
      <c r="T85" s="241"/>
      <c r="U85" s="241"/>
      <c r="V85" s="241"/>
      <c r="W85" s="243"/>
      <c r="X85" s="243">
        <v>25000</v>
      </c>
      <c r="Y85" s="243"/>
      <c r="Z85" s="243"/>
      <c r="AA85" s="243"/>
      <c r="AB85" s="243"/>
      <c r="AC85" s="243"/>
      <c r="AD85" s="243">
        <f t="shared" si="0"/>
        <v>25000</v>
      </c>
      <c r="AE85" s="108">
        <f t="shared" si="1"/>
        <v>0</v>
      </c>
      <c r="AF85" s="97"/>
    </row>
    <row r="86" spans="2:32" s="16" customFormat="1" ht="20.25" customHeight="1" x14ac:dyDescent="0.25">
      <c r="B86" s="17"/>
      <c r="C86" s="19">
        <v>2113</v>
      </c>
      <c r="D86" s="310" t="s">
        <v>116</v>
      </c>
      <c r="E86" s="310"/>
      <c r="F86" s="310"/>
      <c r="G86" s="310"/>
      <c r="H86" s="310"/>
      <c r="I86" s="310"/>
      <c r="J86" s="310"/>
      <c r="K86" s="310"/>
      <c r="L86" s="310"/>
      <c r="M86" s="310"/>
      <c r="N86" s="310"/>
      <c r="O86" s="310"/>
      <c r="P86" s="254">
        <f t="shared" ref="P86" si="2">+AD86</f>
        <v>10000</v>
      </c>
      <c r="Q86" s="254"/>
      <c r="R86" s="254"/>
      <c r="S86" s="254"/>
      <c r="T86" s="241"/>
      <c r="U86" s="241"/>
      <c r="V86" s="241"/>
      <c r="W86" s="243"/>
      <c r="X86" s="243">
        <v>10000</v>
      </c>
      <c r="Y86" s="243"/>
      <c r="Z86" s="243"/>
      <c r="AA86" s="243"/>
      <c r="AB86" s="243"/>
      <c r="AC86" s="243"/>
      <c r="AD86" s="243">
        <f t="shared" si="0"/>
        <v>10000</v>
      </c>
      <c r="AE86" s="108">
        <f t="shared" si="1"/>
        <v>0</v>
      </c>
      <c r="AF86" s="97"/>
    </row>
    <row r="87" spans="2:32" s="39" customFormat="1" ht="20.25" customHeight="1" x14ac:dyDescent="0.25">
      <c r="B87" s="17"/>
      <c r="C87" s="18">
        <v>2120</v>
      </c>
      <c r="D87" s="305" t="s">
        <v>160</v>
      </c>
      <c r="E87" s="305"/>
      <c r="F87" s="305"/>
      <c r="G87" s="305"/>
      <c r="H87" s="305"/>
      <c r="I87" s="305"/>
      <c r="J87" s="305"/>
      <c r="K87" s="305"/>
      <c r="L87" s="305"/>
      <c r="M87" s="305"/>
      <c r="N87" s="305"/>
      <c r="O87" s="305"/>
      <c r="P87" s="253">
        <f>+P88</f>
        <v>55000</v>
      </c>
      <c r="Q87" s="253"/>
      <c r="R87" s="253"/>
      <c r="S87" s="253"/>
      <c r="T87" s="244"/>
      <c r="U87" s="244"/>
      <c r="V87" s="244"/>
      <c r="W87" s="245"/>
      <c r="X87" s="245"/>
      <c r="Y87" s="245"/>
      <c r="Z87" s="245"/>
      <c r="AA87" s="245"/>
      <c r="AB87" s="245"/>
      <c r="AC87" s="245"/>
      <c r="AD87" s="243">
        <f t="shared" si="0"/>
        <v>0</v>
      </c>
      <c r="AE87" s="108">
        <f t="shared" si="1"/>
        <v>55000</v>
      </c>
      <c r="AF87" s="96"/>
    </row>
    <row r="88" spans="2:32" s="16" customFormat="1" ht="20.25" customHeight="1" x14ac:dyDescent="0.25">
      <c r="B88" s="17"/>
      <c r="C88" s="19">
        <v>2121</v>
      </c>
      <c r="D88" s="310" t="s">
        <v>160</v>
      </c>
      <c r="E88" s="310"/>
      <c r="F88" s="310"/>
      <c r="G88" s="310"/>
      <c r="H88" s="310"/>
      <c r="I88" s="310"/>
      <c r="J88" s="310"/>
      <c r="K88" s="310"/>
      <c r="L88" s="310"/>
      <c r="M88" s="310"/>
      <c r="N88" s="310"/>
      <c r="O88" s="310"/>
      <c r="P88" s="254">
        <f>+AD88</f>
        <v>55000</v>
      </c>
      <c r="Q88" s="254"/>
      <c r="R88" s="254"/>
      <c r="S88" s="254"/>
      <c r="T88" s="241"/>
      <c r="U88" s="241"/>
      <c r="V88" s="241"/>
      <c r="W88" s="243"/>
      <c r="X88" s="243">
        <v>55000</v>
      </c>
      <c r="Y88" s="243"/>
      <c r="Z88" s="243"/>
      <c r="AA88" s="243"/>
      <c r="AB88" s="243"/>
      <c r="AC88" s="243"/>
      <c r="AD88" s="243">
        <f t="shared" si="0"/>
        <v>55000</v>
      </c>
      <c r="AE88" s="108">
        <f t="shared" si="1"/>
        <v>0</v>
      </c>
      <c r="AF88" s="97"/>
    </row>
    <row r="89" spans="2:32" s="39" customFormat="1" ht="20.25" customHeight="1" x14ac:dyDescent="0.25">
      <c r="B89" s="17"/>
      <c r="C89" s="18">
        <v>2130</v>
      </c>
      <c r="D89" s="305" t="s">
        <v>161</v>
      </c>
      <c r="E89" s="305"/>
      <c r="F89" s="305"/>
      <c r="G89" s="305"/>
      <c r="H89" s="305"/>
      <c r="I89" s="305"/>
      <c r="J89" s="305"/>
      <c r="K89" s="305"/>
      <c r="L89" s="305"/>
      <c r="M89" s="305"/>
      <c r="N89" s="305"/>
      <c r="O89" s="305"/>
      <c r="P89" s="253">
        <f>+P90</f>
        <v>10000</v>
      </c>
      <c r="Q89" s="253"/>
      <c r="R89" s="253"/>
      <c r="S89" s="253"/>
      <c r="T89" s="244"/>
      <c r="U89" s="244"/>
      <c r="V89" s="244"/>
      <c r="W89" s="245"/>
      <c r="X89" s="245"/>
      <c r="Y89" s="245"/>
      <c r="Z89" s="245"/>
      <c r="AA89" s="245"/>
      <c r="AB89" s="245"/>
      <c r="AC89" s="245"/>
      <c r="AD89" s="243">
        <f t="shared" si="0"/>
        <v>0</v>
      </c>
      <c r="AE89" s="108">
        <f t="shared" si="1"/>
        <v>10000</v>
      </c>
      <c r="AF89" s="96"/>
    </row>
    <row r="90" spans="2:32" s="16" customFormat="1" ht="20.25" customHeight="1" x14ac:dyDescent="0.25">
      <c r="B90" s="17"/>
      <c r="C90" s="19">
        <v>2131</v>
      </c>
      <c r="D90" s="310" t="s">
        <v>117</v>
      </c>
      <c r="E90" s="310"/>
      <c r="F90" s="310"/>
      <c r="G90" s="310"/>
      <c r="H90" s="310"/>
      <c r="I90" s="310"/>
      <c r="J90" s="310"/>
      <c r="K90" s="310"/>
      <c r="L90" s="310"/>
      <c r="M90" s="310"/>
      <c r="N90" s="310"/>
      <c r="O90" s="310"/>
      <c r="P90" s="254">
        <f>+AD90</f>
        <v>10000</v>
      </c>
      <c r="Q90" s="254"/>
      <c r="R90" s="254"/>
      <c r="S90" s="254"/>
      <c r="T90" s="241"/>
      <c r="U90" s="241"/>
      <c r="V90" s="241"/>
      <c r="W90" s="243"/>
      <c r="X90" s="243">
        <v>10000</v>
      </c>
      <c r="Y90" s="243"/>
      <c r="Z90" s="243"/>
      <c r="AA90" s="243"/>
      <c r="AB90" s="243"/>
      <c r="AC90" s="243"/>
      <c r="AD90" s="243">
        <f t="shared" si="0"/>
        <v>10000</v>
      </c>
      <c r="AE90" s="108">
        <f t="shared" si="1"/>
        <v>0</v>
      </c>
      <c r="AF90" s="97"/>
    </row>
    <row r="91" spans="2:32" s="39" customFormat="1" ht="20.25" customHeight="1" x14ac:dyDescent="0.25">
      <c r="C91" s="18">
        <v>2150</v>
      </c>
      <c r="D91" s="305" t="s">
        <v>162</v>
      </c>
      <c r="E91" s="305"/>
      <c r="F91" s="305"/>
      <c r="G91" s="305"/>
      <c r="H91" s="305"/>
      <c r="I91" s="305"/>
      <c r="J91" s="305"/>
      <c r="K91" s="305"/>
      <c r="L91" s="305"/>
      <c r="M91" s="305"/>
      <c r="N91" s="305"/>
      <c r="O91" s="305"/>
      <c r="P91" s="253">
        <f>+P92</f>
        <v>3000</v>
      </c>
      <c r="Q91" s="253"/>
      <c r="R91" s="253"/>
      <c r="S91" s="253"/>
      <c r="T91" s="244"/>
      <c r="U91" s="244"/>
      <c r="V91" s="244"/>
      <c r="W91" s="245"/>
      <c r="X91" s="245"/>
      <c r="Y91" s="245"/>
      <c r="Z91" s="245"/>
      <c r="AA91" s="245"/>
      <c r="AB91" s="245"/>
      <c r="AC91" s="245"/>
      <c r="AD91" s="243">
        <f t="shared" si="0"/>
        <v>0</v>
      </c>
      <c r="AE91" s="108">
        <f t="shared" si="1"/>
        <v>3000</v>
      </c>
      <c r="AF91" s="96"/>
    </row>
    <row r="92" spans="2:32" s="16" customFormat="1" ht="20.25" customHeight="1" x14ac:dyDescent="0.2">
      <c r="C92" s="19">
        <v>2151</v>
      </c>
      <c r="D92" s="310" t="s">
        <v>118</v>
      </c>
      <c r="E92" s="310"/>
      <c r="F92" s="310"/>
      <c r="G92" s="310"/>
      <c r="H92" s="310"/>
      <c r="I92" s="310"/>
      <c r="J92" s="310"/>
      <c r="K92" s="310"/>
      <c r="L92" s="310"/>
      <c r="M92" s="310"/>
      <c r="N92" s="310"/>
      <c r="O92" s="310"/>
      <c r="P92" s="254">
        <f>+AD92</f>
        <v>3000</v>
      </c>
      <c r="Q92" s="254"/>
      <c r="R92" s="254"/>
      <c r="S92" s="254"/>
      <c r="T92" s="241"/>
      <c r="U92" s="241"/>
      <c r="V92" s="241"/>
      <c r="W92" s="243"/>
      <c r="X92" s="243">
        <v>3000</v>
      </c>
      <c r="Y92" s="243"/>
      <c r="Z92" s="243"/>
      <c r="AA92" s="243"/>
      <c r="AB92" s="243"/>
      <c r="AC92" s="243"/>
      <c r="AD92" s="243">
        <f t="shared" si="0"/>
        <v>3000</v>
      </c>
      <c r="AE92" s="108">
        <f t="shared" si="1"/>
        <v>0</v>
      </c>
      <c r="AF92" s="97"/>
    </row>
    <row r="93" spans="2:32" s="39" customFormat="1" ht="20.25" customHeight="1" x14ac:dyDescent="0.25">
      <c r="C93" s="18">
        <v>2160</v>
      </c>
      <c r="D93" s="305" t="s">
        <v>163</v>
      </c>
      <c r="E93" s="305"/>
      <c r="F93" s="305"/>
      <c r="G93" s="305"/>
      <c r="H93" s="305"/>
      <c r="I93" s="305"/>
      <c r="J93" s="305"/>
      <c r="K93" s="305"/>
      <c r="L93" s="305"/>
      <c r="M93" s="305"/>
      <c r="N93" s="305"/>
      <c r="O93" s="305"/>
      <c r="P93" s="253">
        <f>+P94</f>
        <v>59000</v>
      </c>
      <c r="Q93" s="253"/>
      <c r="R93" s="253"/>
      <c r="S93" s="253"/>
      <c r="T93" s="244"/>
      <c r="U93" s="244"/>
      <c r="V93" s="244"/>
      <c r="W93" s="245"/>
      <c r="X93" s="245"/>
      <c r="Y93" s="245"/>
      <c r="Z93" s="245"/>
      <c r="AA93" s="245"/>
      <c r="AB93" s="245"/>
      <c r="AC93" s="245"/>
      <c r="AD93" s="243">
        <f t="shared" si="0"/>
        <v>0</v>
      </c>
      <c r="AE93" s="108">
        <f t="shared" si="1"/>
        <v>59000</v>
      </c>
      <c r="AF93" s="96"/>
    </row>
    <row r="94" spans="2:32" s="16" customFormat="1" ht="20.25" customHeight="1" x14ac:dyDescent="0.2">
      <c r="C94" s="19">
        <v>2161</v>
      </c>
      <c r="D94" s="310" t="s">
        <v>119</v>
      </c>
      <c r="E94" s="310"/>
      <c r="F94" s="310"/>
      <c r="G94" s="310"/>
      <c r="H94" s="310"/>
      <c r="I94" s="310"/>
      <c r="J94" s="310"/>
      <c r="K94" s="310"/>
      <c r="L94" s="310"/>
      <c r="M94" s="310"/>
      <c r="N94" s="310"/>
      <c r="O94" s="310"/>
      <c r="P94" s="254">
        <f>+AD94</f>
        <v>59000</v>
      </c>
      <c r="Q94" s="254"/>
      <c r="R94" s="254"/>
      <c r="S94" s="254"/>
      <c r="T94" s="241"/>
      <c r="U94" s="241"/>
      <c r="V94" s="241"/>
      <c r="W94" s="243"/>
      <c r="X94" s="243">
        <v>59000</v>
      </c>
      <c r="Y94" s="243"/>
      <c r="Z94" s="243"/>
      <c r="AA94" s="243"/>
      <c r="AB94" s="243"/>
      <c r="AC94" s="243"/>
      <c r="AD94" s="243">
        <f t="shared" si="0"/>
        <v>59000</v>
      </c>
      <c r="AE94" s="108">
        <f t="shared" si="1"/>
        <v>0</v>
      </c>
      <c r="AF94" s="97"/>
    </row>
    <row r="95" spans="2:32" s="39" customFormat="1" ht="20.25" customHeight="1" x14ac:dyDescent="0.25">
      <c r="C95" s="18">
        <v>2200</v>
      </c>
      <c r="D95" s="305" t="s">
        <v>164</v>
      </c>
      <c r="E95" s="305"/>
      <c r="F95" s="305"/>
      <c r="G95" s="305"/>
      <c r="H95" s="305"/>
      <c r="I95" s="305"/>
      <c r="J95" s="305"/>
      <c r="K95" s="305"/>
      <c r="L95" s="305"/>
      <c r="M95" s="305"/>
      <c r="N95" s="305"/>
      <c r="O95" s="305"/>
      <c r="P95" s="253">
        <f>+P96</f>
        <v>170000</v>
      </c>
      <c r="Q95" s="253"/>
      <c r="R95" s="253"/>
      <c r="S95" s="253"/>
      <c r="T95" s="244"/>
      <c r="U95" s="244"/>
      <c r="V95" s="244"/>
      <c r="W95" s="245"/>
      <c r="X95" s="245"/>
      <c r="Y95" s="245"/>
      <c r="Z95" s="245"/>
      <c r="AA95" s="245"/>
      <c r="AB95" s="245"/>
      <c r="AC95" s="245"/>
      <c r="AD95" s="243">
        <f t="shared" si="0"/>
        <v>0</v>
      </c>
      <c r="AE95" s="108">
        <f t="shared" si="1"/>
        <v>170000</v>
      </c>
      <c r="AF95" s="96"/>
    </row>
    <row r="96" spans="2:32" s="39" customFormat="1" ht="20.25" customHeight="1" x14ac:dyDescent="0.25">
      <c r="C96" s="18">
        <v>2210</v>
      </c>
      <c r="D96" s="305" t="s">
        <v>165</v>
      </c>
      <c r="E96" s="305"/>
      <c r="F96" s="305"/>
      <c r="G96" s="305"/>
      <c r="H96" s="305"/>
      <c r="I96" s="305"/>
      <c r="J96" s="305"/>
      <c r="K96" s="305"/>
      <c r="L96" s="305"/>
      <c r="M96" s="305"/>
      <c r="N96" s="305"/>
      <c r="O96" s="305"/>
      <c r="P96" s="253">
        <f>+P97</f>
        <v>170000</v>
      </c>
      <c r="Q96" s="253"/>
      <c r="R96" s="253"/>
      <c r="S96" s="253"/>
      <c r="T96" s="244"/>
      <c r="U96" s="244"/>
      <c r="V96" s="244"/>
      <c r="W96" s="245"/>
      <c r="X96" s="245"/>
      <c r="Y96" s="245"/>
      <c r="Z96" s="245"/>
      <c r="AA96" s="245"/>
      <c r="AB96" s="245"/>
      <c r="AC96" s="245"/>
      <c r="AD96" s="243">
        <f t="shared" si="0"/>
        <v>0</v>
      </c>
      <c r="AE96" s="108">
        <f t="shared" si="1"/>
        <v>170000</v>
      </c>
      <c r="AF96" s="96"/>
    </row>
    <row r="97" spans="3:32" s="16" customFormat="1" ht="20.25" customHeight="1" x14ac:dyDescent="0.2">
      <c r="C97" s="19">
        <v>2211</v>
      </c>
      <c r="D97" s="310" t="s">
        <v>166</v>
      </c>
      <c r="E97" s="310"/>
      <c r="F97" s="310"/>
      <c r="G97" s="310"/>
      <c r="H97" s="310"/>
      <c r="I97" s="310"/>
      <c r="J97" s="310"/>
      <c r="K97" s="310"/>
      <c r="L97" s="310"/>
      <c r="M97" s="310"/>
      <c r="N97" s="310"/>
      <c r="O97" s="310"/>
      <c r="P97" s="254">
        <f>+AD97</f>
        <v>170000</v>
      </c>
      <c r="Q97" s="254"/>
      <c r="R97" s="254"/>
      <c r="S97" s="254"/>
      <c r="T97" s="241"/>
      <c r="U97" s="241"/>
      <c r="V97" s="241"/>
      <c r="W97" s="243"/>
      <c r="X97" s="243">
        <v>105000</v>
      </c>
      <c r="Y97" s="243"/>
      <c r="Z97" s="243">
        <v>65000</v>
      </c>
      <c r="AA97" s="243"/>
      <c r="AB97" s="243"/>
      <c r="AC97" s="243"/>
      <c r="AD97" s="243">
        <f t="shared" si="0"/>
        <v>170000</v>
      </c>
      <c r="AE97" s="108">
        <f t="shared" si="1"/>
        <v>0</v>
      </c>
      <c r="AF97" s="97"/>
    </row>
    <row r="98" spans="3:32" s="16" customFormat="1" ht="20.25" customHeight="1" x14ac:dyDescent="0.2">
      <c r="C98" s="18">
        <v>2400</v>
      </c>
      <c r="D98" s="305" t="s">
        <v>120</v>
      </c>
      <c r="E98" s="305"/>
      <c r="F98" s="305"/>
      <c r="G98" s="305"/>
      <c r="H98" s="305"/>
      <c r="I98" s="305"/>
      <c r="J98" s="305"/>
      <c r="K98" s="305"/>
      <c r="L98" s="305"/>
      <c r="M98" s="305"/>
      <c r="N98" s="305"/>
      <c r="O98" s="305"/>
      <c r="P98" s="253">
        <f>+P99+P101</f>
        <v>50000</v>
      </c>
      <c r="Q98" s="253"/>
      <c r="R98" s="253"/>
      <c r="S98" s="253"/>
      <c r="T98" s="241"/>
      <c r="U98" s="241"/>
      <c r="V98" s="241"/>
      <c r="W98" s="243"/>
      <c r="X98" s="243"/>
      <c r="Y98" s="243"/>
      <c r="Z98" s="243"/>
      <c r="AA98" s="243"/>
      <c r="AB98" s="243"/>
      <c r="AC98" s="243"/>
      <c r="AD98" s="243">
        <f t="shared" si="0"/>
        <v>0</v>
      </c>
      <c r="AE98" s="108">
        <f t="shared" si="1"/>
        <v>50000</v>
      </c>
      <c r="AF98" s="97"/>
    </row>
    <row r="99" spans="3:32" s="39" customFormat="1" ht="20.25" customHeight="1" x14ac:dyDescent="0.25">
      <c r="C99" s="18">
        <v>2460</v>
      </c>
      <c r="D99" s="305" t="s">
        <v>167</v>
      </c>
      <c r="E99" s="305"/>
      <c r="F99" s="305"/>
      <c r="G99" s="305"/>
      <c r="H99" s="305"/>
      <c r="I99" s="305"/>
      <c r="J99" s="305"/>
      <c r="K99" s="305"/>
      <c r="L99" s="305"/>
      <c r="M99" s="305"/>
      <c r="N99" s="305"/>
      <c r="O99" s="305"/>
      <c r="P99" s="253">
        <f>+P100</f>
        <v>25000</v>
      </c>
      <c r="Q99" s="253"/>
      <c r="R99" s="253"/>
      <c r="S99" s="253"/>
      <c r="T99" s="244"/>
      <c r="U99" s="244"/>
      <c r="V99" s="244"/>
      <c r="W99" s="245"/>
      <c r="X99" s="245"/>
      <c r="Y99" s="245"/>
      <c r="Z99" s="245"/>
      <c r="AA99" s="245"/>
      <c r="AB99" s="245"/>
      <c r="AC99" s="245"/>
      <c r="AD99" s="243">
        <f t="shared" si="0"/>
        <v>0</v>
      </c>
      <c r="AE99" s="108">
        <f t="shared" si="1"/>
        <v>25000</v>
      </c>
      <c r="AF99" s="96"/>
    </row>
    <row r="100" spans="3:32" s="16" customFormat="1" ht="20.25" customHeight="1" x14ac:dyDescent="0.2">
      <c r="C100" s="19">
        <v>2461</v>
      </c>
      <c r="D100" s="310" t="s">
        <v>121</v>
      </c>
      <c r="E100" s="310"/>
      <c r="F100" s="310"/>
      <c r="G100" s="310"/>
      <c r="H100" s="310"/>
      <c r="I100" s="310"/>
      <c r="J100" s="310"/>
      <c r="K100" s="310"/>
      <c r="L100" s="310"/>
      <c r="M100" s="310"/>
      <c r="N100" s="310"/>
      <c r="O100" s="310"/>
      <c r="P100" s="254">
        <f>+AD100</f>
        <v>25000</v>
      </c>
      <c r="Q100" s="254"/>
      <c r="R100" s="254"/>
      <c r="S100" s="254"/>
      <c r="T100" s="241"/>
      <c r="U100" s="241"/>
      <c r="V100" s="241"/>
      <c r="W100" s="243"/>
      <c r="X100" s="243">
        <v>25000</v>
      </c>
      <c r="Y100" s="243"/>
      <c r="Z100" s="243"/>
      <c r="AA100" s="243"/>
      <c r="AB100" s="243"/>
      <c r="AC100" s="243"/>
      <c r="AD100" s="243">
        <f t="shared" si="0"/>
        <v>25000</v>
      </c>
      <c r="AE100" s="108">
        <f t="shared" si="1"/>
        <v>0</v>
      </c>
      <c r="AF100" s="97"/>
    </row>
    <row r="101" spans="3:32" s="39" customFormat="1" ht="20.25" customHeight="1" x14ac:dyDescent="0.25">
      <c r="C101" s="18">
        <v>2490</v>
      </c>
      <c r="D101" s="305" t="s">
        <v>168</v>
      </c>
      <c r="E101" s="305"/>
      <c r="F101" s="305"/>
      <c r="G101" s="305"/>
      <c r="H101" s="305"/>
      <c r="I101" s="305"/>
      <c r="J101" s="305"/>
      <c r="K101" s="305"/>
      <c r="L101" s="305"/>
      <c r="M101" s="305"/>
      <c r="N101" s="305"/>
      <c r="O101" s="305"/>
      <c r="P101" s="253">
        <f>+P102</f>
        <v>25000</v>
      </c>
      <c r="Q101" s="253"/>
      <c r="R101" s="253"/>
      <c r="S101" s="253"/>
      <c r="T101" s="244"/>
      <c r="U101" s="244"/>
      <c r="V101" s="244"/>
      <c r="W101" s="245"/>
      <c r="X101" s="245"/>
      <c r="Y101" s="245"/>
      <c r="Z101" s="245"/>
      <c r="AA101" s="245"/>
      <c r="AB101" s="245"/>
      <c r="AC101" s="245"/>
      <c r="AD101" s="243">
        <f t="shared" si="0"/>
        <v>0</v>
      </c>
      <c r="AE101" s="108">
        <f t="shared" si="1"/>
        <v>25000</v>
      </c>
      <c r="AF101" s="96"/>
    </row>
    <row r="102" spans="3:32" s="16" customFormat="1" ht="20.25" customHeight="1" x14ac:dyDescent="0.2">
      <c r="C102" s="19">
        <v>2491</v>
      </c>
      <c r="D102" s="310" t="s">
        <v>122</v>
      </c>
      <c r="E102" s="310"/>
      <c r="F102" s="310"/>
      <c r="G102" s="310"/>
      <c r="H102" s="310"/>
      <c r="I102" s="310"/>
      <c r="J102" s="310"/>
      <c r="K102" s="310"/>
      <c r="L102" s="310"/>
      <c r="M102" s="310"/>
      <c r="N102" s="310"/>
      <c r="O102" s="310"/>
      <c r="P102" s="254">
        <f t="shared" ref="P102" si="3">+AD102</f>
        <v>25000</v>
      </c>
      <c r="Q102" s="254"/>
      <c r="R102" s="254"/>
      <c r="S102" s="254"/>
      <c r="T102" s="241"/>
      <c r="U102" s="241"/>
      <c r="V102" s="241"/>
      <c r="W102" s="243"/>
      <c r="X102" s="243">
        <v>25000</v>
      </c>
      <c r="Y102" s="243"/>
      <c r="Z102" s="243"/>
      <c r="AA102" s="243"/>
      <c r="AB102" s="243"/>
      <c r="AC102" s="243"/>
      <c r="AD102" s="243">
        <f t="shared" si="0"/>
        <v>25000</v>
      </c>
      <c r="AE102" s="108">
        <f t="shared" si="1"/>
        <v>0</v>
      </c>
      <c r="AF102" s="97"/>
    </row>
    <row r="103" spans="3:32" s="39" customFormat="1" ht="20.25" customHeight="1" x14ac:dyDescent="0.25">
      <c r="C103" s="18">
        <v>2500</v>
      </c>
      <c r="D103" s="305" t="s">
        <v>169</v>
      </c>
      <c r="E103" s="305"/>
      <c r="F103" s="305"/>
      <c r="G103" s="305"/>
      <c r="H103" s="305"/>
      <c r="I103" s="305"/>
      <c r="J103" s="305"/>
      <c r="K103" s="305"/>
      <c r="L103" s="305"/>
      <c r="M103" s="305"/>
      <c r="N103" s="305"/>
      <c r="O103" s="305"/>
      <c r="P103" s="253">
        <f>+P104+P106+P108</f>
        <v>100000</v>
      </c>
      <c r="Q103" s="253"/>
      <c r="R103" s="253"/>
      <c r="S103" s="253"/>
      <c r="T103" s="244"/>
      <c r="U103" s="244"/>
      <c r="V103" s="244"/>
      <c r="W103" s="245"/>
      <c r="X103" s="245"/>
      <c r="Y103" s="245"/>
      <c r="Z103" s="245"/>
      <c r="AA103" s="245"/>
      <c r="AB103" s="245"/>
      <c r="AC103" s="245"/>
      <c r="AD103" s="243">
        <f t="shared" si="0"/>
        <v>0</v>
      </c>
      <c r="AE103" s="108">
        <f t="shared" si="1"/>
        <v>100000</v>
      </c>
      <c r="AF103" s="96"/>
    </row>
    <row r="104" spans="3:32" s="39" customFormat="1" ht="20.25" customHeight="1" x14ac:dyDescent="0.25">
      <c r="C104" s="18">
        <v>2510</v>
      </c>
      <c r="D104" s="305" t="s">
        <v>170</v>
      </c>
      <c r="E104" s="305"/>
      <c r="F104" s="305"/>
      <c r="G104" s="305"/>
      <c r="H104" s="305"/>
      <c r="I104" s="305"/>
      <c r="J104" s="305"/>
      <c r="K104" s="305"/>
      <c r="L104" s="305"/>
      <c r="M104" s="305"/>
      <c r="N104" s="305"/>
      <c r="O104" s="305"/>
      <c r="P104" s="253">
        <f>+P105</f>
        <v>10000</v>
      </c>
      <c r="Q104" s="253"/>
      <c r="R104" s="253"/>
      <c r="S104" s="253"/>
      <c r="T104" s="244"/>
      <c r="U104" s="244"/>
      <c r="V104" s="244"/>
      <c r="W104" s="245"/>
      <c r="X104" s="245"/>
      <c r="Y104" s="245"/>
      <c r="Z104" s="245"/>
      <c r="AA104" s="245"/>
      <c r="AB104" s="245"/>
      <c r="AC104" s="245"/>
      <c r="AD104" s="243">
        <f t="shared" si="0"/>
        <v>0</v>
      </c>
      <c r="AE104" s="108">
        <f t="shared" si="1"/>
        <v>10000</v>
      </c>
      <c r="AF104" s="96"/>
    </row>
    <row r="105" spans="3:32" s="16" customFormat="1" ht="20.25" customHeight="1" x14ac:dyDescent="0.2">
      <c r="C105" s="19">
        <v>2511</v>
      </c>
      <c r="D105" s="310" t="s">
        <v>170</v>
      </c>
      <c r="E105" s="310"/>
      <c r="F105" s="310"/>
      <c r="G105" s="310"/>
      <c r="H105" s="310"/>
      <c r="I105" s="310"/>
      <c r="J105" s="310"/>
      <c r="K105" s="310"/>
      <c r="L105" s="310"/>
      <c r="M105" s="310"/>
      <c r="N105" s="310"/>
      <c r="O105" s="310"/>
      <c r="P105" s="254">
        <f t="shared" ref="P105" si="4">+AD105</f>
        <v>10000</v>
      </c>
      <c r="Q105" s="254"/>
      <c r="R105" s="254"/>
      <c r="S105" s="254"/>
      <c r="T105" s="241"/>
      <c r="U105" s="241"/>
      <c r="V105" s="241"/>
      <c r="W105" s="243"/>
      <c r="X105" s="243">
        <v>10000</v>
      </c>
      <c r="Y105" s="243"/>
      <c r="Z105" s="243"/>
      <c r="AA105" s="243"/>
      <c r="AB105" s="243"/>
      <c r="AC105" s="243"/>
      <c r="AD105" s="243">
        <f t="shared" si="0"/>
        <v>10000</v>
      </c>
      <c r="AE105" s="108">
        <f t="shared" si="1"/>
        <v>0</v>
      </c>
      <c r="AF105" s="97"/>
    </row>
    <row r="106" spans="3:32" s="39" customFormat="1" ht="20.25" customHeight="1" x14ac:dyDescent="0.25">
      <c r="C106" s="18">
        <v>2520</v>
      </c>
      <c r="D106" s="305" t="s">
        <v>171</v>
      </c>
      <c r="E106" s="305"/>
      <c r="F106" s="305"/>
      <c r="G106" s="305"/>
      <c r="H106" s="305"/>
      <c r="I106" s="305"/>
      <c r="J106" s="305"/>
      <c r="K106" s="305"/>
      <c r="L106" s="305"/>
      <c r="M106" s="305"/>
      <c r="N106" s="305"/>
      <c r="O106" s="305"/>
      <c r="P106" s="253">
        <f>+P107</f>
        <v>10000</v>
      </c>
      <c r="Q106" s="253"/>
      <c r="R106" s="253"/>
      <c r="S106" s="253"/>
      <c r="T106" s="244"/>
      <c r="U106" s="244"/>
      <c r="V106" s="244"/>
      <c r="W106" s="245"/>
      <c r="X106" s="245"/>
      <c r="Y106" s="245"/>
      <c r="Z106" s="245"/>
      <c r="AA106" s="245"/>
      <c r="AB106" s="245"/>
      <c r="AC106" s="245"/>
      <c r="AD106" s="243">
        <f t="shared" si="0"/>
        <v>0</v>
      </c>
      <c r="AE106" s="108">
        <f t="shared" si="1"/>
        <v>10000</v>
      </c>
      <c r="AF106" s="96"/>
    </row>
    <row r="107" spans="3:32" s="16" customFormat="1" ht="20.25" customHeight="1" x14ac:dyDescent="0.2">
      <c r="C107" s="19">
        <v>2521</v>
      </c>
      <c r="D107" s="310" t="s">
        <v>123</v>
      </c>
      <c r="E107" s="310"/>
      <c r="F107" s="310"/>
      <c r="G107" s="310"/>
      <c r="H107" s="310"/>
      <c r="I107" s="310"/>
      <c r="J107" s="310"/>
      <c r="K107" s="310"/>
      <c r="L107" s="310"/>
      <c r="M107" s="310"/>
      <c r="N107" s="310"/>
      <c r="O107" s="310"/>
      <c r="P107" s="254">
        <f t="shared" ref="P107" si="5">+AD107</f>
        <v>10000</v>
      </c>
      <c r="Q107" s="254"/>
      <c r="R107" s="254"/>
      <c r="S107" s="254"/>
      <c r="T107" s="241"/>
      <c r="U107" s="241"/>
      <c r="V107" s="241"/>
      <c r="W107" s="243"/>
      <c r="X107" s="243">
        <v>10000</v>
      </c>
      <c r="Y107" s="243"/>
      <c r="Z107" s="243"/>
      <c r="AA107" s="243"/>
      <c r="AB107" s="243"/>
      <c r="AC107" s="243"/>
      <c r="AD107" s="243">
        <f t="shared" ref="AD107:AD138" si="6">SUM(W107:AC107)</f>
        <v>10000</v>
      </c>
      <c r="AE107" s="108">
        <f t="shared" si="1"/>
        <v>0</v>
      </c>
      <c r="AF107" s="97"/>
    </row>
    <row r="108" spans="3:32" s="39" customFormat="1" ht="20.25" customHeight="1" x14ac:dyDescent="0.25">
      <c r="C108" s="18">
        <v>2540</v>
      </c>
      <c r="D108" s="305" t="s">
        <v>172</v>
      </c>
      <c r="E108" s="305"/>
      <c r="F108" s="305"/>
      <c r="G108" s="305"/>
      <c r="H108" s="305"/>
      <c r="I108" s="305"/>
      <c r="J108" s="305"/>
      <c r="K108" s="305"/>
      <c r="L108" s="305"/>
      <c r="M108" s="305"/>
      <c r="N108" s="305"/>
      <c r="O108" s="305"/>
      <c r="P108" s="253">
        <f>SUM(P109:S110)</f>
        <v>80000</v>
      </c>
      <c r="Q108" s="253"/>
      <c r="R108" s="253"/>
      <c r="S108" s="253"/>
      <c r="T108" s="244"/>
      <c r="U108" s="244"/>
      <c r="V108" s="244"/>
      <c r="W108" s="245"/>
      <c r="X108" s="245"/>
      <c r="Y108" s="245"/>
      <c r="Z108" s="245"/>
      <c r="AA108" s="245"/>
      <c r="AB108" s="245"/>
      <c r="AC108" s="245"/>
      <c r="AD108" s="243">
        <f t="shared" si="6"/>
        <v>0</v>
      </c>
      <c r="AE108" s="108">
        <f t="shared" si="1"/>
        <v>80000</v>
      </c>
      <c r="AF108" s="96"/>
    </row>
    <row r="109" spans="3:32" s="16" customFormat="1" ht="20.25" customHeight="1" x14ac:dyDescent="0.2">
      <c r="C109" s="19">
        <v>2541</v>
      </c>
      <c r="D109" s="310" t="s">
        <v>124</v>
      </c>
      <c r="E109" s="310"/>
      <c r="F109" s="310"/>
      <c r="G109" s="310"/>
      <c r="H109" s="310"/>
      <c r="I109" s="310"/>
      <c r="J109" s="310"/>
      <c r="K109" s="310"/>
      <c r="L109" s="310"/>
      <c r="M109" s="310"/>
      <c r="N109" s="310"/>
      <c r="O109" s="310"/>
      <c r="P109" s="254">
        <f t="shared" ref="P109:P110" si="7">+AD109</f>
        <v>55000</v>
      </c>
      <c r="Q109" s="254"/>
      <c r="R109" s="254"/>
      <c r="S109" s="254"/>
      <c r="T109" s="241"/>
      <c r="U109" s="241"/>
      <c r="V109" s="241"/>
      <c r="W109" s="243"/>
      <c r="X109" s="243">
        <v>55000</v>
      </c>
      <c r="Y109" s="243"/>
      <c r="Z109" s="243"/>
      <c r="AA109" s="243"/>
      <c r="AB109" s="243"/>
      <c r="AC109" s="243"/>
      <c r="AD109" s="243">
        <f t="shared" si="6"/>
        <v>55000</v>
      </c>
      <c r="AE109" s="108">
        <f t="shared" si="1"/>
        <v>0</v>
      </c>
      <c r="AF109" s="97"/>
    </row>
    <row r="110" spans="3:32" s="16" customFormat="1" ht="20.25" customHeight="1" x14ac:dyDescent="0.2">
      <c r="C110" s="19">
        <v>2542</v>
      </c>
      <c r="D110" s="310" t="s">
        <v>125</v>
      </c>
      <c r="E110" s="310"/>
      <c r="F110" s="310"/>
      <c r="G110" s="310"/>
      <c r="H110" s="310"/>
      <c r="I110" s="310"/>
      <c r="J110" s="310"/>
      <c r="K110" s="310"/>
      <c r="L110" s="310"/>
      <c r="M110" s="310"/>
      <c r="N110" s="310"/>
      <c r="O110" s="310"/>
      <c r="P110" s="254">
        <f t="shared" si="7"/>
        <v>25000</v>
      </c>
      <c r="Q110" s="254"/>
      <c r="R110" s="254"/>
      <c r="S110" s="254"/>
      <c r="T110" s="241"/>
      <c r="U110" s="241"/>
      <c r="V110" s="241"/>
      <c r="W110" s="243"/>
      <c r="X110" s="243">
        <v>25000</v>
      </c>
      <c r="Y110" s="243"/>
      <c r="Z110" s="243"/>
      <c r="AA110" s="243"/>
      <c r="AB110" s="243"/>
      <c r="AC110" s="243"/>
      <c r="AD110" s="243">
        <f t="shared" si="6"/>
        <v>25000</v>
      </c>
      <c r="AE110" s="108">
        <f t="shared" si="1"/>
        <v>0</v>
      </c>
      <c r="AF110" s="97"/>
    </row>
    <row r="111" spans="3:32" s="39" customFormat="1" ht="20.25" customHeight="1" x14ac:dyDescent="0.25">
      <c r="C111" s="18">
        <v>2600</v>
      </c>
      <c r="D111" s="305" t="s">
        <v>173</v>
      </c>
      <c r="E111" s="305"/>
      <c r="F111" s="305"/>
      <c r="G111" s="305"/>
      <c r="H111" s="305"/>
      <c r="I111" s="305"/>
      <c r="J111" s="305"/>
      <c r="K111" s="305"/>
      <c r="L111" s="305"/>
      <c r="M111" s="305"/>
      <c r="N111" s="305"/>
      <c r="O111" s="305"/>
      <c r="P111" s="253">
        <f>+P112</f>
        <v>320546.5</v>
      </c>
      <c r="Q111" s="253"/>
      <c r="R111" s="253"/>
      <c r="S111" s="253"/>
      <c r="T111" s="244"/>
      <c r="U111" s="244"/>
      <c r="V111" s="244"/>
      <c r="W111" s="245"/>
      <c r="X111" s="245"/>
      <c r="Y111" s="245"/>
      <c r="Z111" s="245"/>
      <c r="AA111" s="245"/>
      <c r="AB111" s="245"/>
      <c r="AC111" s="245"/>
      <c r="AD111" s="243">
        <f t="shared" si="6"/>
        <v>0</v>
      </c>
      <c r="AE111" s="108">
        <f t="shared" si="1"/>
        <v>320546.5</v>
      </c>
      <c r="AF111" s="96"/>
    </row>
    <row r="112" spans="3:32" s="39" customFormat="1" ht="20.25" customHeight="1" x14ac:dyDescent="0.25">
      <c r="C112" s="18">
        <v>2610</v>
      </c>
      <c r="D112" s="305" t="s">
        <v>174</v>
      </c>
      <c r="E112" s="305"/>
      <c r="F112" s="305"/>
      <c r="G112" s="305"/>
      <c r="H112" s="305"/>
      <c r="I112" s="305"/>
      <c r="J112" s="305"/>
      <c r="K112" s="305"/>
      <c r="L112" s="305"/>
      <c r="M112" s="305"/>
      <c r="N112" s="305"/>
      <c r="O112" s="305"/>
      <c r="P112" s="253">
        <f>SUM(P113:S114)</f>
        <v>320546.5</v>
      </c>
      <c r="Q112" s="253"/>
      <c r="R112" s="253"/>
      <c r="S112" s="253"/>
      <c r="T112" s="244"/>
      <c r="U112" s="244"/>
      <c r="V112" s="244"/>
      <c r="W112" s="245"/>
      <c r="X112" s="245"/>
      <c r="Y112" s="245"/>
      <c r="Z112" s="245"/>
      <c r="AA112" s="245"/>
      <c r="AB112" s="245"/>
      <c r="AC112" s="245"/>
      <c r="AD112" s="243">
        <f t="shared" si="6"/>
        <v>0</v>
      </c>
      <c r="AE112" s="108">
        <f t="shared" si="1"/>
        <v>320546.5</v>
      </c>
      <c r="AF112" s="96"/>
    </row>
    <row r="113" spans="3:32" s="16" customFormat="1" ht="20.25" customHeight="1" x14ac:dyDescent="0.2">
      <c r="C113" s="19">
        <v>2611</v>
      </c>
      <c r="D113" s="310" t="s">
        <v>126</v>
      </c>
      <c r="E113" s="310"/>
      <c r="F113" s="310"/>
      <c r="G113" s="310"/>
      <c r="H113" s="310"/>
      <c r="I113" s="310"/>
      <c r="J113" s="310"/>
      <c r="K113" s="310"/>
      <c r="L113" s="310"/>
      <c r="M113" s="310"/>
      <c r="N113" s="310"/>
      <c r="O113" s="310"/>
      <c r="P113" s="254">
        <f t="shared" ref="P113:P114" si="8">+AD113</f>
        <v>250546.5</v>
      </c>
      <c r="Q113" s="254"/>
      <c r="R113" s="254"/>
      <c r="S113" s="254"/>
      <c r="T113" s="241"/>
      <c r="U113" s="241"/>
      <c r="V113" s="241"/>
      <c r="W113" s="243">
        <v>16200</v>
      </c>
      <c r="X113" s="243">
        <v>105866</v>
      </c>
      <c r="Y113" s="243"/>
      <c r="Z113" s="243">
        <v>128480.5</v>
      </c>
      <c r="AA113" s="243"/>
      <c r="AB113" s="243"/>
      <c r="AC113" s="243"/>
      <c r="AD113" s="243">
        <f t="shared" si="6"/>
        <v>250546.5</v>
      </c>
      <c r="AE113" s="108">
        <f t="shared" si="1"/>
        <v>0</v>
      </c>
      <c r="AF113" s="97"/>
    </row>
    <row r="114" spans="3:32" s="16" customFormat="1" ht="20.25" customHeight="1" x14ac:dyDescent="0.2">
      <c r="C114" s="19">
        <v>2612</v>
      </c>
      <c r="D114" s="310" t="s">
        <v>127</v>
      </c>
      <c r="E114" s="310"/>
      <c r="F114" s="310"/>
      <c r="G114" s="310"/>
      <c r="H114" s="310"/>
      <c r="I114" s="310"/>
      <c r="J114" s="310"/>
      <c r="K114" s="310"/>
      <c r="L114" s="310"/>
      <c r="M114" s="310"/>
      <c r="N114" s="310"/>
      <c r="O114" s="310"/>
      <c r="P114" s="254">
        <f t="shared" si="8"/>
        <v>70000</v>
      </c>
      <c r="Q114" s="254"/>
      <c r="R114" s="254"/>
      <c r="S114" s="254"/>
      <c r="T114" s="241"/>
      <c r="U114" s="241"/>
      <c r="V114" s="241"/>
      <c r="W114" s="243">
        <v>10000</v>
      </c>
      <c r="X114" s="243">
        <v>35000</v>
      </c>
      <c r="Y114" s="243"/>
      <c r="Z114" s="243">
        <v>25000</v>
      </c>
      <c r="AA114" s="243"/>
      <c r="AB114" s="243"/>
      <c r="AC114" s="243"/>
      <c r="AD114" s="243">
        <f t="shared" si="6"/>
        <v>70000</v>
      </c>
      <c r="AE114" s="108">
        <f t="shared" si="1"/>
        <v>0</v>
      </c>
      <c r="AF114" s="97"/>
    </row>
    <row r="115" spans="3:32" s="39" customFormat="1" ht="31.5" customHeight="1" x14ac:dyDescent="0.25">
      <c r="C115" s="18">
        <v>2700</v>
      </c>
      <c r="D115" s="305" t="s">
        <v>175</v>
      </c>
      <c r="E115" s="305"/>
      <c r="F115" s="305"/>
      <c r="G115" s="305"/>
      <c r="H115" s="305"/>
      <c r="I115" s="305"/>
      <c r="J115" s="305"/>
      <c r="K115" s="305"/>
      <c r="L115" s="305"/>
      <c r="M115" s="305"/>
      <c r="N115" s="305"/>
      <c r="O115" s="305"/>
      <c r="P115" s="253">
        <f>+P116+P118+P120+P122</f>
        <v>250000</v>
      </c>
      <c r="Q115" s="253"/>
      <c r="R115" s="253"/>
      <c r="S115" s="253"/>
      <c r="T115" s="244"/>
      <c r="U115" s="244"/>
      <c r="V115" s="244"/>
      <c r="W115" s="245"/>
      <c r="X115" s="245"/>
      <c r="Y115" s="245"/>
      <c r="Z115" s="245"/>
      <c r="AA115" s="245"/>
      <c r="AB115" s="245"/>
      <c r="AC115" s="245"/>
      <c r="AD115" s="243">
        <f t="shared" si="6"/>
        <v>0</v>
      </c>
      <c r="AE115" s="108">
        <f t="shared" si="1"/>
        <v>250000</v>
      </c>
      <c r="AF115" s="96"/>
    </row>
    <row r="116" spans="3:32" s="39" customFormat="1" ht="20.25" customHeight="1" x14ac:dyDescent="0.25">
      <c r="C116" s="18">
        <v>2710</v>
      </c>
      <c r="D116" s="305" t="s">
        <v>176</v>
      </c>
      <c r="E116" s="305"/>
      <c r="F116" s="305"/>
      <c r="G116" s="305"/>
      <c r="H116" s="305"/>
      <c r="I116" s="305"/>
      <c r="J116" s="305"/>
      <c r="K116" s="305"/>
      <c r="L116" s="305"/>
      <c r="M116" s="305"/>
      <c r="N116" s="305"/>
      <c r="O116" s="305"/>
      <c r="P116" s="253">
        <f>+P117</f>
        <v>175000</v>
      </c>
      <c r="Q116" s="253"/>
      <c r="R116" s="253"/>
      <c r="S116" s="253"/>
      <c r="T116" s="244"/>
      <c r="U116" s="244"/>
      <c r="V116" s="244"/>
      <c r="W116" s="245"/>
      <c r="X116" s="245"/>
      <c r="Y116" s="245"/>
      <c r="Z116" s="245"/>
      <c r="AA116" s="245"/>
      <c r="AB116" s="245"/>
      <c r="AC116" s="245"/>
      <c r="AD116" s="243">
        <f t="shared" si="6"/>
        <v>0</v>
      </c>
      <c r="AE116" s="108">
        <f t="shared" si="1"/>
        <v>175000</v>
      </c>
      <c r="AF116" s="96"/>
    </row>
    <row r="117" spans="3:32" s="16" customFormat="1" ht="20.25" customHeight="1" x14ac:dyDescent="0.2">
      <c r="C117" s="19">
        <v>2712</v>
      </c>
      <c r="D117" s="310" t="s">
        <v>128</v>
      </c>
      <c r="E117" s="310"/>
      <c r="F117" s="310"/>
      <c r="G117" s="310"/>
      <c r="H117" s="310"/>
      <c r="I117" s="310"/>
      <c r="J117" s="310"/>
      <c r="K117" s="310"/>
      <c r="L117" s="310"/>
      <c r="M117" s="310"/>
      <c r="N117" s="310"/>
      <c r="O117" s="310"/>
      <c r="P117" s="254">
        <f t="shared" ref="P117" si="9">+AD117</f>
        <v>175000</v>
      </c>
      <c r="Q117" s="254"/>
      <c r="R117" s="254"/>
      <c r="S117" s="254"/>
      <c r="T117" s="241"/>
      <c r="U117" s="241"/>
      <c r="V117" s="241"/>
      <c r="W117" s="243"/>
      <c r="X117" s="243">
        <v>25000</v>
      </c>
      <c r="Y117" s="243"/>
      <c r="Z117" s="243">
        <v>150000</v>
      </c>
      <c r="AA117" s="243"/>
      <c r="AB117" s="243"/>
      <c r="AC117" s="243"/>
      <c r="AD117" s="243">
        <f t="shared" si="6"/>
        <v>175000</v>
      </c>
      <c r="AE117" s="108">
        <f t="shared" si="1"/>
        <v>0</v>
      </c>
      <c r="AF117" s="97"/>
    </row>
    <row r="118" spans="3:32" s="39" customFormat="1" ht="20.25" customHeight="1" x14ac:dyDescent="0.25">
      <c r="C118" s="18">
        <v>2720</v>
      </c>
      <c r="D118" s="305" t="s">
        <v>177</v>
      </c>
      <c r="E118" s="305"/>
      <c r="F118" s="305"/>
      <c r="G118" s="305"/>
      <c r="H118" s="305"/>
      <c r="I118" s="305"/>
      <c r="J118" s="305"/>
      <c r="K118" s="305"/>
      <c r="L118" s="305"/>
      <c r="M118" s="305"/>
      <c r="N118" s="305"/>
      <c r="O118" s="305"/>
      <c r="P118" s="253">
        <f>+P119</f>
        <v>45000</v>
      </c>
      <c r="Q118" s="253"/>
      <c r="R118" s="253"/>
      <c r="S118" s="253"/>
      <c r="T118" s="244"/>
      <c r="U118" s="244"/>
      <c r="V118" s="244"/>
      <c r="W118" s="245"/>
      <c r="X118" s="245"/>
      <c r="Y118" s="245"/>
      <c r="Z118" s="245"/>
      <c r="AA118" s="245"/>
      <c r="AB118" s="245"/>
      <c r="AC118" s="245"/>
      <c r="AD118" s="243">
        <f t="shared" si="6"/>
        <v>0</v>
      </c>
      <c r="AE118" s="108">
        <f t="shared" si="1"/>
        <v>45000</v>
      </c>
      <c r="AF118" s="96"/>
    </row>
    <row r="119" spans="3:32" s="16" customFormat="1" ht="20.25" customHeight="1" x14ac:dyDescent="0.2">
      <c r="C119" s="19">
        <v>2722</v>
      </c>
      <c r="D119" s="310" t="s">
        <v>129</v>
      </c>
      <c r="E119" s="310"/>
      <c r="F119" s="310"/>
      <c r="G119" s="310"/>
      <c r="H119" s="310"/>
      <c r="I119" s="310"/>
      <c r="J119" s="310"/>
      <c r="K119" s="310"/>
      <c r="L119" s="310"/>
      <c r="M119" s="310"/>
      <c r="N119" s="310"/>
      <c r="O119" s="310"/>
      <c r="P119" s="254">
        <f t="shared" ref="P119" si="10">+AD119</f>
        <v>45000</v>
      </c>
      <c r="Q119" s="254"/>
      <c r="R119" s="254"/>
      <c r="S119" s="254"/>
      <c r="T119" s="241"/>
      <c r="U119" s="241"/>
      <c r="V119" s="241"/>
      <c r="W119" s="243"/>
      <c r="X119" s="243">
        <v>5000</v>
      </c>
      <c r="Y119" s="243"/>
      <c r="Z119" s="243">
        <v>40000</v>
      </c>
      <c r="AA119" s="243"/>
      <c r="AB119" s="243"/>
      <c r="AC119" s="243"/>
      <c r="AD119" s="243">
        <f t="shared" si="6"/>
        <v>45000</v>
      </c>
      <c r="AE119" s="108">
        <f t="shared" si="1"/>
        <v>0</v>
      </c>
      <c r="AF119" s="97"/>
    </row>
    <row r="120" spans="3:32" s="39" customFormat="1" ht="20.25" customHeight="1" x14ac:dyDescent="0.25">
      <c r="C120" s="18">
        <v>2730</v>
      </c>
      <c r="D120" s="305" t="s">
        <v>178</v>
      </c>
      <c r="E120" s="305"/>
      <c r="F120" s="305"/>
      <c r="G120" s="305"/>
      <c r="H120" s="305"/>
      <c r="I120" s="305"/>
      <c r="J120" s="305"/>
      <c r="K120" s="305"/>
      <c r="L120" s="305"/>
      <c r="M120" s="305"/>
      <c r="N120" s="305"/>
      <c r="O120" s="305"/>
      <c r="P120" s="253">
        <f>+P121</f>
        <v>25000</v>
      </c>
      <c r="Q120" s="253"/>
      <c r="R120" s="253"/>
      <c r="S120" s="253"/>
      <c r="T120" s="244"/>
      <c r="U120" s="244"/>
      <c r="V120" s="244"/>
      <c r="W120" s="245"/>
      <c r="X120" s="245"/>
      <c r="Y120" s="245"/>
      <c r="Z120" s="245"/>
      <c r="AA120" s="245"/>
      <c r="AB120" s="245"/>
      <c r="AC120" s="245"/>
      <c r="AD120" s="243">
        <f t="shared" si="6"/>
        <v>0</v>
      </c>
      <c r="AE120" s="108">
        <f t="shared" si="1"/>
        <v>25000</v>
      </c>
      <c r="AF120" s="96"/>
    </row>
    <row r="121" spans="3:32" s="16" customFormat="1" ht="20.25" customHeight="1" x14ac:dyDescent="0.2">
      <c r="C121" s="19">
        <v>2731</v>
      </c>
      <c r="D121" s="310" t="s">
        <v>178</v>
      </c>
      <c r="E121" s="310"/>
      <c r="F121" s="310"/>
      <c r="G121" s="310"/>
      <c r="H121" s="310"/>
      <c r="I121" s="310"/>
      <c r="J121" s="310"/>
      <c r="K121" s="310"/>
      <c r="L121" s="310"/>
      <c r="M121" s="310"/>
      <c r="N121" s="310"/>
      <c r="O121" s="310"/>
      <c r="P121" s="254">
        <f t="shared" ref="P121" si="11">+AD121</f>
        <v>25000</v>
      </c>
      <c r="Q121" s="254"/>
      <c r="R121" s="254"/>
      <c r="S121" s="254"/>
      <c r="T121" s="241"/>
      <c r="U121" s="241"/>
      <c r="V121" s="241"/>
      <c r="W121" s="243"/>
      <c r="X121" s="243">
        <v>25000</v>
      </c>
      <c r="Y121" s="243"/>
      <c r="Z121" s="243"/>
      <c r="AA121" s="243"/>
      <c r="AB121" s="243"/>
      <c r="AC121" s="243"/>
      <c r="AD121" s="243">
        <f t="shared" si="6"/>
        <v>25000</v>
      </c>
      <c r="AE121" s="108">
        <f t="shared" si="1"/>
        <v>0</v>
      </c>
      <c r="AF121" s="97"/>
    </row>
    <row r="122" spans="3:32" s="39" customFormat="1" ht="20.25" customHeight="1" x14ac:dyDescent="0.25">
      <c r="C122" s="18">
        <v>2740</v>
      </c>
      <c r="D122" s="305" t="s">
        <v>179</v>
      </c>
      <c r="E122" s="305"/>
      <c r="F122" s="305"/>
      <c r="G122" s="305"/>
      <c r="H122" s="305"/>
      <c r="I122" s="305"/>
      <c r="J122" s="305"/>
      <c r="K122" s="305"/>
      <c r="L122" s="305"/>
      <c r="M122" s="305"/>
      <c r="N122" s="305"/>
      <c r="O122" s="305"/>
      <c r="P122" s="253">
        <f>+P123</f>
        <v>5000</v>
      </c>
      <c r="Q122" s="253"/>
      <c r="R122" s="253"/>
      <c r="S122" s="253"/>
      <c r="T122" s="244"/>
      <c r="U122" s="244"/>
      <c r="V122" s="244"/>
      <c r="W122" s="245"/>
      <c r="X122" s="245"/>
      <c r="Y122" s="245"/>
      <c r="Z122" s="245"/>
      <c r="AA122" s="245"/>
      <c r="AB122" s="245"/>
      <c r="AC122" s="245"/>
      <c r="AD122" s="243">
        <f t="shared" si="6"/>
        <v>0</v>
      </c>
      <c r="AE122" s="108">
        <f t="shared" si="1"/>
        <v>5000</v>
      </c>
      <c r="AF122" s="96"/>
    </row>
    <row r="123" spans="3:32" s="16" customFormat="1" ht="20.25" customHeight="1" x14ac:dyDescent="0.2">
      <c r="C123" s="19">
        <v>2742</v>
      </c>
      <c r="D123" s="310" t="s">
        <v>130</v>
      </c>
      <c r="E123" s="310"/>
      <c r="F123" s="310"/>
      <c r="G123" s="310"/>
      <c r="H123" s="310"/>
      <c r="I123" s="310"/>
      <c r="J123" s="310"/>
      <c r="K123" s="310"/>
      <c r="L123" s="310"/>
      <c r="M123" s="310"/>
      <c r="N123" s="310"/>
      <c r="O123" s="310"/>
      <c r="P123" s="254">
        <f t="shared" ref="P123" si="12">+AD123</f>
        <v>5000</v>
      </c>
      <c r="Q123" s="254"/>
      <c r="R123" s="254"/>
      <c r="S123" s="254"/>
      <c r="T123" s="241"/>
      <c r="U123" s="241"/>
      <c r="V123" s="241"/>
      <c r="W123" s="243"/>
      <c r="X123" s="243">
        <v>5000</v>
      </c>
      <c r="Y123" s="243"/>
      <c r="Z123" s="243"/>
      <c r="AA123" s="243"/>
      <c r="AB123" s="243"/>
      <c r="AC123" s="243"/>
      <c r="AD123" s="243">
        <f t="shared" si="6"/>
        <v>5000</v>
      </c>
      <c r="AE123" s="108">
        <f t="shared" si="1"/>
        <v>0</v>
      </c>
      <c r="AF123" s="97"/>
    </row>
    <row r="124" spans="3:32" s="39" customFormat="1" ht="20.25" customHeight="1" x14ac:dyDescent="0.25">
      <c r="C124" s="18">
        <v>2800</v>
      </c>
      <c r="D124" s="305" t="s">
        <v>180</v>
      </c>
      <c r="E124" s="305"/>
      <c r="F124" s="305"/>
      <c r="G124" s="305"/>
      <c r="H124" s="305"/>
      <c r="I124" s="305"/>
      <c r="J124" s="305"/>
      <c r="K124" s="305"/>
      <c r="L124" s="305"/>
      <c r="M124" s="305"/>
      <c r="N124" s="305"/>
      <c r="O124" s="305"/>
      <c r="P124" s="253">
        <f>+P125</f>
        <v>10000</v>
      </c>
      <c r="Q124" s="253"/>
      <c r="R124" s="253"/>
      <c r="S124" s="253"/>
      <c r="T124" s="244"/>
      <c r="U124" s="244"/>
      <c r="V124" s="244"/>
      <c r="W124" s="245"/>
      <c r="X124" s="245"/>
      <c r="Y124" s="245"/>
      <c r="Z124" s="245"/>
      <c r="AA124" s="245"/>
      <c r="AB124" s="245"/>
      <c r="AC124" s="245"/>
      <c r="AD124" s="243">
        <f t="shared" si="6"/>
        <v>0</v>
      </c>
      <c r="AE124" s="108">
        <f t="shared" si="1"/>
        <v>10000</v>
      </c>
      <c r="AF124" s="96"/>
    </row>
    <row r="125" spans="3:32" s="39" customFormat="1" ht="20.25" customHeight="1" x14ac:dyDescent="0.25">
      <c r="C125" s="18">
        <v>2820</v>
      </c>
      <c r="D125" s="305" t="s">
        <v>181</v>
      </c>
      <c r="E125" s="305"/>
      <c r="F125" s="305"/>
      <c r="G125" s="305"/>
      <c r="H125" s="305"/>
      <c r="I125" s="305"/>
      <c r="J125" s="305"/>
      <c r="K125" s="305"/>
      <c r="L125" s="305"/>
      <c r="M125" s="305"/>
      <c r="N125" s="305"/>
      <c r="O125" s="305"/>
      <c r="P125" s="253">
        <f>+P126</f>
        <v>10000</v>
      </c>
      <c r="Q125" s="253"/>
      <c r="R125" s="253"/>
      <c r="S125" s="253"/>
      <c r="T125" s="244"/>
      <c r="U125" s="244"/>
      <c r="V125" s="244"/>
      <c r="W125" s="245"/>
      <c r="X125" s="245"/>
      <c r="Y125" s="245"/>
      <c r="Z125" s="245"/>
      <c r="AA125" s="245"/>
      <c r="AB125" s="245"/>
      <c r="AC125" s="245"/>
      <c r="AD125" s="243">
        <f t="shared" si="6"/>
        <v>0</v>
      </c>
      <c r="AE125" s="108">
        <f t="shared" si="1"/>
        <v>10000</v>
      </c>
      <c r="AF125" s="96"/>
    </row>
    <row r="126" spans="3:32" s="16" customFormat="1" ht="20.25" customHeight="1" x14ac:dyDescent="0.2">
      <c r="C126" s="19">
        <v>2821</v>
      </c>
      <c r="D126" s="310" t="s">
        <v>181</v>
      </c>
      <c r="E126" s="310"/>
      <c r="F126" s="310"/>
      <c r="G126" s="310"/>
      <c r="H126" s="310"/>
      <c r="I126" s="310"/>
      <c r="J126" s="310"/>
      <c r="K126" s="310"/>
      <c r="L126" s="310"/>
      <c r="M126" s="310"/>
      <c r="N126" s="310"/>
      <c r="O126" s="310"/>
      <c r="P126" s="254">
        <f t="shared" ref="P126" si="13">+AD126</f>
        <v>10000</v>
      </c>
      <c r="Q126" s="254"/>
      <c r="R126" s="254"/>
      <c r="S126" s="254"/>
      <c r="T126" s="241"/>
      <c r="U126" s="241"/>
      <c r="V126" s="241"/>
      <c r="W126" s="243"/>
      <c r="X126" s="243">
        <v>10000</v>
      </c>
      <c r="Y126" s="243"/>
      <c r="Z126" s="243"/>
      <c r="AA126" s="243"/>
      <c r="AB126" s="243"/>
      <c r="AC126" s="243"/>
      <c r="AD126" s="243">
        <f t="shared" si="6"/>
        <v>10000</v>
      </c>
      <c r="AE126" s="108">
        <f t="shared" si="1"/>
        <v>0</v>
      </c>
      <c r="AF126" s="97"/>
    </row>
    <row r="127" spans="3:32" s="39" customFormat="1" ht="20.25" customHeight="1" x14ac:dyDescent="0.25">
      <c r="C127" s="18">
        <v>2900</v>
      </c>
      <c r="D127" s="305" t="s">
        <v>182</v>
      </c>
      <c r="E127" s="305"/>
      <c r="F127" s="305"/>
      <c r="G127" s="305"/>
      <c r="H127" s="305"/>
      <c r="I127" s="305"/>
      <c r="J127" s="305"/>
      <c r="K127" s="305"/>
      <c r="L127" s="305"/>
      <c r="M127" s="305"/>
      <c r="N127" s="305"/>
      <c r="O127" s="305"/>
      <c r="P127" s="253">
        <f>+P128</f>
        <v>10000</v>
      </c>
      <c r="Q127" s="253"/>
      <c r="R127" s="253"/>
      <c r="S127" s="253"/>
      <c r="T127" s="244"/>
      <c r="U127" s="244"/>
      <c r="V127" s="244"/>
      <c r="W127" s="245"/>
      <c r="X127" s="245"/>
      <c r="Y127" s="245"/>
      <c r="Z127" s="245"/>
      <c r="AA127" s="245"/>
      <c r="AB127" s="245"/>
      <c r="AC127" s="245"/>
      <c r="AD127" s="243">
        <f t="shared" si="6"/>
        <v>0</v>
      </c>
      <c r="AE127" s="108">
        <f t="shared" si="1"/>
        <v>10000</v>
      </c>
      <c r="AF127" s="96"/>
    </row>
    <row r="128" spans="3:32" s="39" customFormat="1" ht="20.25" customHeight="1" x14ac:dyDescent="0.25">
      <c r="C128" s="18">
        <v>2910</v>
      </c>
      <c r="D128" s="305" t="s">
        <v>183</v>
      </c>
      <c r="E128" s="305"/>
      <c r="F128" s="305"/>
      <c r="G128" s="305"/>
      <c r="H128" s="305"/>
      <c r="I128" s="305"/>
      <c r="J128" s="305"/>
      <c r="K128" s="305"/>
      <c r="L128" s="305"/>
      <c r="M128" s="305"/>
      <c r="N128" s="305"/>
      <c r="O128" s="305"/>
      <c r="P128" s="253">
        <f>+P129</f>
        <v>10000</v>
      </c>
      <c r="Q128" s="253"/>
      <c r="R128" s="253"/>
      <c r="S128" s="253"/>
      <c r="T128" s="244"/>
      <c r="U128" s="244"/>
      <c r="V128" s="244"/>
      <c r="W128" s="245"/>
      <c r="X128" s="245"/>
      <c r="Y128" s="245"/>
      <c r="Z128" s="245"/>
      <c r="AA128" s="245"/>
      <c r="AB128" s="245"/>
      <c r="AC128" s="245"/>
      <c r="AD128" s="243">
        <f t="shared" si="6"/>
        <v>0</v>
      </c>
      <c r="AE128" s="108">
        <f t="shared" si="1"/>
        <v>10000</v>
      </c>
      <c r="AF128" s="96"/>
    </row>
    <row r="129" spans="3:32" s="16" customFormat="1" ht="20.25" customHeight="1" x14ac:dyDescent="0.2">
      <c r="C129" s="19">
        <v>2911</v>
      </c>
      <c r="D129" s="310" t="s">
        <v>184</v>
      </c>
      <c r="E129" s="310"/>
      <c r="F129" s="310"/>
      <c r="G129" s="310"/>
      <c r="H129" s="310"/>
      <c r="I129" s="310"/>
      <c r="J129" s="310"/>
      <c r="K129" s="310"/>
      <c r="L129" s="310"/>
      <c r="M129" s="310"/>
      <c r="N129" s="310"/>
      <c r="O129" s="310"/>
      <c r="P129" s="254">
        <f t="shared" ref="P129" si="14">+AD129</f>
        <v>10000</v>
      </c>
      <c r="Q129" s="254"/>
      <c r="R129" s="254"/>
      <c r="S129" s="254"/>
      <c r="T129" s="241"/>
      <c r="U129" s="241"/>
      <c r="V129" s="241"/>
      <c r="W129" s="243"/>
      <c r="X129" s="243">
        <v>10000</v>
      </c>
      <c r="Y129" s="243"/>
      <c r="Z129" s="243"/>
      <c r="AA129" s="243"/>
      <c r="AB129" s="243"/>
      <c r="AC129" s="243"/>
      <c r="AD129" s="243">
        <f t="shared" si="6"/>
        <v>10000</v>
      </c>
      <c r="AE129" s="108">
        <f t="shared" si="1"/>
        <v>0</v>
      </c>
      <c r="AF129" s="97"/>
    </row>
    <row r="130" spans="3:32" s="39" customFormat="1" ht="20.25" customHeight="1" x14ac:dyDescent="0.25">
      <c r="C130" s="18">
        <v>3000</v>
      </c>
      <c r="D130" s="255" t="s">
        <v>185</v>
      </c>
      <c r="E130" s="255"/>
      <c r="F130" s="255"/>
      <c r="G130" s="255"/>
      <c r="H130" s="255"/>
      <c r="I130" s="255"/>
      <c r="J130" s="255"/>
      <c r="K130" s="255"/>
      <c r="L130" s="255"/>
      <c r="M130" s="255"/>
      <c r="N130" s="255"/>
      <c r="O130" s="255"/>
      <c r="P130" s="253">
        <f>+P131+P143+P146+P155+P158+P171+P176+P181+P185</f>
        <v>2210925.9900000002</v>
      </c>
      <c r="Q130" s="253"/>
      <c r="R130" s="253"/>
      <c r="S130" s="253"/>
      <c r="T130" s="244"/>
      <c r="U130" s="244"/>
      <c r="V130" s="244"/>
      <c r="W130" s="245"/>
      <c r="X130" s="245"/>
      <c r="Y130" s="245"/>
      <c r="Z130" s="245"/>
      <c r="AA130" s="245"/>
      <c r="AB130" s="245"/>
      <c r="AC130" s="245"/>
      <c r="AD130" s="243">
        <f t="shared" si="6"/>
        <v>0</v>
      </c>
      <c r="AE130" s="108">
        <f t="shared" si="1"/>
        <v>2210925.9900000002</v>
      </c>
      <c r="AF130" s="96"/>
    </row>
    <row r="131" spans="3:32" s="39" customFormat="1" ht="20.25" customHeight="1" x14ac:dyDescent="0.25">
      <c r="C131" s="18">
        <v>3100</v>
      </c>
      <c r="D131" s="255" t="s">
        <v>186</v>
      </c>
      <c r="E131" s="255"/>
      <c r="F131" s="255"/>
      <c r="G131" s="255"/>
      <c r="H131" s="255"/>
      <c r="I131" s="255"/>
      <c r="J131" s="255"/>
      <c r="K131" s="255"/>
      <c r="L131" s="255"/>
      <c r="M131" s="255"/>
      <c r="N131" s="255"/>
      <c r="O131" s="255"/>
      <c r="P131" s="253">
        <f>+P132+P135+P137+P139+P141</f>
        <v>450000</v>
      </c>
      <c r="Q131" s="253"/>
      <c r="R131" s="253"/>
      <c r="S131" s="253"/>
      <c r="T131" s="244"/>
      <c r="U131" s="244"/>
      <c r="V131" s="244"/>
      <c r="W131" s="245"/>
      <c r="X131" s="245"/>
      <c r="Y131" s="245"/>
      <c r="Z131" s="245"/>
      <c r="AA131" s="245"/>
      <c r="AB131" s="245"/>
      <c r="AC131" s="245"/>
      <c r="AD131" s="243">
        <f t="shared" si="6"/>
        <v>0</v>
      </c>
      <c r="AE131" s="108">
        <f t="shared" si="1"/>
        <v>450000</v>
      </c>
      <c r="AF131" s="96"/>
    </row>
    <row r="132" spans="3:32" s="39" customFormat="1" ht="20.25" customHeight="1" x14ac:dyDescent="0.25">
      <c r="C132" s="18">
        <v>3110</v>
      </c>
      <c r="D132" s="255" t="s">
        <v>187</v>
      </c>
      <c r="E132" s="255"/>
      <c r="F132" s="255"/>
      <c r="G132" s="255"/>
      <c r="H132" s="255"/>
      <c r="I132" s="255"/>
      <c r="J132" s="255"/>
      <c r="K132" s="255"/>
      <c r="L132" s="255"/>
      <c r="M132" s="255"/>
      <c r="N132" s="255"/>
      <c r="O132" s="255"/>
      <c r="P132" s="253">
        <f>SUM(P133:S134)</f>
        <v>385000</v>
      </c>
      <c r="Q132" s="253"/>
      <c r="R132" s="253"/>
      <c r="S132" s="253"/>
      <c r="T132" s="244"/>
      <c r="U132" s="244"/>
      <c r="V132" s="244"/>
      <c r="W132" s="245"/>
      <c r="X132" s="245"/>
      <c r="Y132" s="245"/>
      <c r="Z132" s="245"/>
      <c r="AA132" s="245"/>
      <c r="AB132" s="245"/>
      <c r="AC132" s="245"/>
      <c r="AD132" s="243">
        <f t="shared" si="6"/>
        <v>0</v>
      </c>
      <c r="AE132" s="108">
        <f t="shared" si="1"/>
        <v>385000</v>
      </c>
      <c r="AF132" s="96"/>
    </row>
    <row r="133" spans="3:32" s="16" customFormat="1" ht="20.25" customHeight="1" x14ac:dyDescent="0.2">
      <c r="C133" s="19">
        <v>3111</v>
      </c>
      <c r="D133" s="256" t="s">
        <v>188</v>
      </c>
      <c r="E133" s="256"/>
      <c r="F133" s="256"/>
      <c r="G133" s="256"/>
      <c r="H133" s="256"/>
      <c r="I133" s="256"/>
      <c r="J133" s="256"/>
      <c r="K133" s="256"/>
      <c r="L133" s="256"/>
      <c r="M133" s="256"/>
      <c r="N133" s="256"/>
      <c r="O133" s="256"/>
      <c r="P133" s="254">
        <f t="shared" ref="P133:P134" si="15">+AD133</f>
        <v>50000</v>
      </c>
      <c r="Q133" s="254"/>
      <c r="R133" s="254"/>
      <c r="S133" s="254"/>
      <c r="T133" s="241"/>
      <c r="U133" s="241"/>
      <c r="V133" s="241"/>
      <c r="W133" s="243"/>
      <c r="X133" s="243">
        <v>50000</v>
      </c>
      <c r="Y133" s="243"/>
      <c r="Z133" s="243"/>
      <c r="AA133" s="243"/>
      <c r="AB133" s="243"/>
      <c r="AC133" s="243"/>
      <c r="AD133" s="243">
        <f t="shared" si="6"/>
        <v>50000</v>
      </c>
      <c r="AE133" s="108">
        <f t="shared" si="1"/>
        <v>0</v>
      </c>
      <c r="AF133" s="97"/>
    </row>
    <row r="134" spans="3:32" s="16" customFormat="1" ht="20.25" customHeight="1" x14ac:dyDescent="0.2">
      <c r="C134" s="19">
        <v>3112</v>
      </c>
      <c r="D134" s="256" t="s">
        <v>189</v>
      </c>
      <c r="E134" s="256"/>
      <c r="F134" s="256"/>
      <c r="G134" s="256"/>
      <c r="H134" s="256"/>
      <c r="I134" s="256"/>
      <c r="J134" s="256"/>
      <c r="K134" s="256"/>
      <c r="L134" s="256"/>
      <c r="M134" s="256"/>
      <c r="N134" s="256"/>
      <c r="O134" s="256"/>
      <c r="P134" s="254">
        <f t="shared" si="15"/>
        <v>335000</v>
      </c>
      <c r="Q134" s="254"/>
      <c r="R134" s="254"/>
      <c r="S134" s="254"/>
      <c r="T134" s="241"/>
      <c r="U134" s="241"/>
      <c r="V134" s="241"/>
      <c r="W134" s="243"/>
      <c r="X134" s="243">
        <v>85000</v>
      </c>
      <c r="Y134" s="243"/>
      <c r="Z134" s="243">
        <v>250000</v>
      </c>
      <c r="AA134" s="243"/>
      <c r="AB134" s="243"/>
      <c r="AC134" s="243"/>
      <c r="AD134" s="243">
        <f t="shared" si="6"/>
        <v>335000</v>
      </c>
      <c r="AE134" s="108">
        <f t="shared" si="1"/>
        <v>0</v>
      </c>
      <c r="AF134" s="97"/>
    </row>
    <row r="135" spans="3:32" s="39" customFormat="1" ht="20.25" customHeight="1" x14ac:dyDescent="0.25">
      <c r="C135" s="18">
        <v>3130</v>
      </c>
      <c r="D135" s="255" t="s">
        <v>190</v>
      </c>
      <c r="E135" s="255"/>
      <c r="F135" s="255"/>
      <c r="G135" s="255"/>
      <c r="H135" s="255"/>
      <c r="I135" s="255"/>
      <c r="J135" s="255"/>
      <c r="K135" s="255"/>
      <c r="L135" s="255"/>
      <c r="M135" s="255"/>
      <c r="N135" s="255"/>
      <c r="O135" s="255"/>
      <c r="P135" s="253">
        <f>+P136</f>
        <v>10000</v>
      </c>
      <c r="Q135" s="253"/>
      <c r="R135" s="253"/>
      <c r="S135" s="253"/>
      <c r="T135" s="244"/>
      <c r="U135" s="244"/>
      <c r="V135" s="244"/>
      <c r="W135" s="245"/>
      <c r="X135" s="245"/>
      <c r="Y135" s="245"/>
      <c r="Z135" s="245"/>
      <c r="AA135" s="245"/>
      <c r="AB135" s="245"/>
      <c r="AC135" s="245"/>
      <c r="AD135" s="243">
        <f t="shared" si="6"/>
        <v>0</v>
      </c>
      <c r="AE135" s="108">
        <f t="shared" si="1"/>
        <v>10000</v>
      </c>
      <c r="AF135" s="96"/>
    </row>
    <row r="136" spans="3:32" s="16" customFormat="1" ht="20.25" customHeight="1" x14ac:dyDescent="0.2">
      <c r="C136" s="19">
        <v>3133</v>
      </c>
      <c r="D136" s="256" t="s">
        <v>131</v>
      </c>
      <c r="E136" s="256"/>
      <c r="F136" s="256"/>
      <c r="G136" s="256"/>
      <c r="H136" s="256"/>
      <c r="I136" s="256"/>
      <c r="J136" s="256"/>
      <c r="K136" s="256"/>
      <c r="L136" s="256"/>
      <c r="M136" s="256"/>
      <c r="N136" s="256"/>
      <c r="O136" s="256"/>
      <c r="P136" s="254">
        <f t="shared" ref="P136" si="16">+AD136</f>
        <v>10000</v>
      </c>
      <c r="Q136" s="254"/>
      <c r="R136" s="254"/>
      <c r="S136" s="254"/>
      <c r="T136" s="241"/>
      <c r="U136" s="241"/>
      <c r="V136" s="241"/>
      <c r="W136" s="243"/>
      <c r="X136" s="243">
        <v>10000</v>
      </c>
      <c r="Y136" s="243"/>
      <c r="Z136" s="243"/>
      <c r="AA136" s="243"/>
      <c r="AB136" s="243"/>
      <c r="AC136" s="243"/>
      <c r="AD136" s="243">
        <f t="shared" si="6"/>
        <v>10000</v>
      </c>
      <c r="AE136" s="108">
        <f t="shared" si="1"/>
        <v>0</v>
      </c>
      <c r="AF136" s="97"/>
    </row>
    <row r="137" spans="3:32" s="39" customFormat="1" ht="20.25" customHeight="1" x14ac:dyDescent="0.25">
      <c r="C137" s="18">
        <v>3140</v>
      </c>
      <c r="D137" s="255" t="s">
        <v>191</v>
      </c>
      <c r="E137" s="255"/>
      <c r="F137" s="255"/>
      <c r="G137" s="255"/>
      <c r="H137" s="255"/>
      <c r="I137" s="255"/>
      <c r="J137" s="255"/>
      <c r="K137" s="255"/>
      <c r="L137" s="255"/>
      <c r="M137" s="255"/>
      <c r="N137" s="255"/>
      <c r="O137" s="255"/>
      <c r="P137" s="253">
        <f>+P138</f>
        <v>15000</v>
      </c>
      <c r="Q137" s="253"/>
      <c r="R137" s="253"/>
      <c r="S137" s="253"/>
      <c r="T137" s="244"/>
      <c r="U137" s="244"/>
      <c r="V137" s="244"/>
      <c r="W137" s="245"/>
      <c r="X137" s="245"/>
      <c r="Y137" s="245"/>
      <c r="Z137" s="245"/>
      <c r="AA137" s="245"/>
      <c r="AB137" s="245"/>
      <c r="AC137" s="245"/>
      <c r="AD137" s="243">
        <f t="shared" si="6"/>
        <v>0</v>
      </c>
      <c r="AE137" s="108">
        <f t="shared" si="1"/>
        <v>15000</v>
      </c>
      <c r="AF137" s="96"/>
    </row>
    <row r="138" spans="3:32" s="16" customFormat="1" ht="20.25" customHeight="1" x14ac:dyDescent="0.2">
      <c r="C138" s="19">
        <v>3141</v>
      </c>
      <c r="D138" s="256" t="s">
        <v>132</v>
      </c>
      <c r="E138" s="256"/>
      <c r="F138" s="256"/>
      <c r="G138" s="256"/>
      <c r="H138" s="256"/>
      <c r="I138" s="256"/>
      <c r="J138" s="256"/>
      <c r="K138" s="256"/>
      <c r="L138" s="256"/>
      <c r="M138" s="256"/>
      <c r="N138" s="256"/>
      <c r="O138" s="256"/>
      <c r="P138" s="254">
        <f t="shared" ref="P138" si="17">+AD138</f>
        <v>15000</v>
      </c>
      <c r="Q138" s="254"/>
      <c r="R138" s="254"/>
      <c r="S138" s="254"/>
      <c r="T138" s="241"/>
      <c r="U138" s="241"/>
      <c r="V138" s="241"/>
      <c r="W138" s="243"/>
      <c r="X138" s="243">
        <v>15000</v>
      </c>
      <c r="Y138" s="243"/>
      <c r="Z138" s="243"/>
      <c r="AA138" s="243"/>
      <c r="AB138" s="243"/>
      <c r="AC138" s="243"/>
      <c r="AD138" s="243">
        <f t="shared" si="6"/>
        <v>15000</v>
      </c>
      <c r="AE138" s="108">
        <f t="shared" si="1"/>
        <v>0</v>
      </c>
      <c r="AF138" s="97"/>
    </row>
    <row r="139" spans="3:32" s="39" customFormat="1" ht="20.25" customHeight="1" x14ac:dyDescent="0.25">
      <c r="C139" s="18">
        <v>3150</v>
      </c>
      <c r="D139" s="255" t="s">
        <v>192</v>
      </c>
      <c r="E139" s="255"/>
      <c r="F139" s="255"/>
      <c r="G139" s="255"/>
      <c r="H139" s="255"/>
      <c r="I139" s="255"/>
      <c r="J139" s="255"/>
      <c r="K139" s="255"/>
      <c r="L139" s="255"/>
      <c r="M139" s="255"/>
      <c r="N139" s="255"/>
      <c r="O139" s="255"/>
      <c r="P139" s="253">
        <f>+P140</f>
        <v>15000</v>
      </c>
      <c r="Q139" s="253"/>
      <c r="R139" s="253"/>
      <c r="S139" s="253"/>
      <c r="T139" s="244"/>
      <c r="U139" s="244"/>
      <c r="V139" s="244"/>
      <c r="W139" s="245"/>
      <c r="X139" s="245"/>
      <c r="Y139" s="245"/>
      <c r="Z139" s="245"/>
      <c r="AA139" s="245"/>
      <c r="AB139" s="245"/>
      <c r="AC139" s="245"/>
      <c r="AD139" s="243">
        <f t="shared" ref="AD139:AD170" si="18">SUM(W139:AC139)</f>
        <v>0</v>
      </c>
      <c r="AE139" s="108">
        <f t="shared" si="1"/>
        <v>15000</v>
      </c>
      <c r="AF139" s="96"/>
    </row>
    <row r="140" spans="3:32" s="16" customFormat="1" ht="20.25" customHeight="1" x14ac:dyDescent="0.2">
      <c r="C140" s="19">
        <v>3152</v>
      </c>
      <c r="D140" s="256" t="s">
        <v>133</v>
      </c>
      <c r="E140" s="256"/>
      <c r="F140" s="256"/>
      <c r="G140" s="256"/>
      <c r="H140" s="256"/>
      <c r="I140" s="256"/>
      <c r="J140" s="256"/>
      <c r="K140" s="256"/>
      <c r="L140" s="256"/>
      <c r="M140" s="256"/>
      <c r="N140" s="256"/>
      <c r="O140" s="256"/>
      <c r="P140" s="254">
        <f t="shared" ref="P140" si="19">+AD140</f>
        <v>15000</v>
      </c>
      <c r="Q140" s="254"/>
      <c r="R140" s="254"/>
      <c r="S140" s="254"/>
      <c r="T140" s="241"/>
      <c r="U140" s="241"/>
      <c r="V140" s="241"/>
      <c r="W140" s="243">
        <v>5000</v>
      </c>
      <c r="X140" s="243">
        <v>10000</v>
      </c>
      <c r="Y140" s="243"/>
      <c r="Z140" s="243"/>
      <c r="AA140" s="243"/>
      <c r="AB140" s="243"/>
      <c r="AC140" s="243"/>
      <c r="AD140" s="243">
        <f t="shared" si="18"/>
        <v>15000</v>
      </c>
      <c r="AE140" s="108">
        <f t="shared" ref="AE140:AE203" si="20">+P140-AD140</f>
        <v>0</v>
      </c>
      <c r="AF140" s="97"/>
    </row>
    <row r="141" spans="3:32" s="39" customFormat="1" ht="29.25" customHeight="1" x14ac:dyDescent="0.25">
      <c r="C141" s="18">
        <v>3170</v>
      </c>
      <c r="D141" s="255" t="s">
        <v>193</v>
      </c>
      <c r="E141" s="255"/>
      <c r="F141" s="255"/>
      <c r="G141" s="255"/>
      <c r="H141" s="255"/>
      <c r="I141" s="255"/>
      <c r="J141" s="255"/>
      <c r="K141" s="255"/>
      <c r="L141" s="255"/>
      <c r="M141" s="255"/>
      <c r="N141" s="255"/>
      <c r="O141" s="255"/>
      <c r="P141" s="253">
        <f>+P142</f>
        <v>25000</v>
      </c>
      <c r="Q141" s="253"/>
      <c r="R141" s="253"/>
      <c r="S141" s="253"/>
      <c r="T141" s="244"/>
      <c r="U141" s="244"/>
      <c r="V141" s="244"/>
      <c r="W141" s="245"/>
      <c r="X141" s="245"/>
      <c r="Y141" s="245"/>
      <c r="Z141" s="245"/>
      <c r="AA141" s="245"/>
      <c r="AB141" s="245"/>
      <c r="AC141" s="245"/>
      <c r="AD141" s="243">
        <f t="shared" si="18"/>
        <v>0</v>
      </c>
      <c r="AE141" s="108">
        <f t="shared" si="20"/>
        <v>25000</v>
      </c>
      <c r="AF141" s="96"/>
    </row>
    <row r="142" spans="3:32" s="16" customFormat="1" ht="20.25" customHeight="1" x14ac:dyDescent="0.2">
      <c r="C142" s="19">
        <v>3171</v>
      </c>
      <c r="D142" s="256" t="s">
        <v>194</v>
      </c>
      <c r="E142" s="256"/>
      <c r="F142" s="256"/>
      <c r="G142" s="256"/>
      <c r="H142" s="256"/>
      <c r="I142" s="256"/>
      <c r="J142" s="256"/>
      <c r="K142" s="256"/>
      <c r="L142" s="256"/>
      <c r="M142" s="256"/>
      <c r="N142" s="256"/>
      <c r="O142" s="256"/>
      <c r="P142" s="254">
        <f t="shared" ref="P142" si="21">+AD142</f>
        <v>25000</v>
      </c>
      <c r="Q142" s="254"/>
      <c r="R142" s="254"/>
      <c r="S142" s="254"/>
      <c r="T142" s="241"/>
      <c r="U142" s="241"/>
      <c r="V142" s="241"/>
      <c r="W142" s="243"/>
      <c r="X142" s="243">
        <v>25000</v>
      </c>
      <c r="Y142" s="243"/>
      <c r="Z142" s="243"/>
      <c r="AA142" s="243"/>
      <c r="AB142" s="243"/>
      <c r="AC142" s="243"/>
      <c r="AD142" s="243">
        <f t="shared" si="18"/>
        <v>25000</v>
      </c>
      <c r="AE142" s="108">
        <f t="shared" si="20"/>
        <v>0</v>
      </c>
      <c r="AF142" s="97"/>
    </row>
    <row r="143" spans="3:32" s="39" customFormat="1" ht="20.25" customHeight="1" x14ac:dyDescent="0.25">
      <c r="C143" s="18">
        <v>3200</v>
      </c>
      <c r="D143" s="255" t="s">
        <v>195</v>
      </c>
      <c r="E143" s="255"/>
      <c r="F143" s="255"/>
      <c r="G143" s="255"/>
      <c r="H143" s="255"/>
      <c r="I143" s="255"/>
      <c r="J143" s="255"/>
      <c r="K143" s="255"/>
      <c r="L143" s="255"/>
      <c r="M143" s="255"/>
      <c r="N143" s="255"/>
      <c r="O143" s="255"/>
      <c r="P143" s="253">
        <f>+P144</f>
        <v>45000</v>
      </c>
      <c r="Q143" s="253"/>
      <c r="R143" s="253"/>
      <c r="S143" s="253"/>
      <c r="T143" s="244"/>
      <c r="U143" s="244"/>
      <c r="V143" s="244"/>
      <c r="W143" s="245"/>
      <c r="X143" s="245"/>
      <c r="Y143" s="245"/>
      <c r="Z143" s="245"/>
      <c r="AA143" s="245"/>
      <c r="AB143" s="245"/>
      <c r="AC143" s="245"/>
      <c r="AD143" s="243">
        <f t="shared" si="18"/>
        <v>0</v>
      </c>
      <c r="AE143" s="108">
        <f t="shared" si="20"/>
        <v>45000</v>
      </c>
      <c r="AF143" s="96"/>
    </row>
    <row r="144" spans="3:32" s="39" customFormat="1" ht="20.25" customHeight="1" x14ac:dyDescent="0.25">
      <c r="C144" s="18">
        <v>3290</v>
      </c>
      <c r="D144" s="255" t="s">
        <v>196</v>
      </c>
      <c r="E144" s="255"/>
      <c r="F144" s="255"/>
      <c r="G144" s="255"/>
      <c r="H144" s="255"/>
      <c r="I144" s="255"/>
      <c r="J144" s="255"/>
      <c r="K144" s="255"/>
      <c r="L144" s="255"/>
      <c r="M144" s="255"/>
      <c r="N144" s="255"/>
      <c r="O144" s="255"/>
      <c r="P144" s="253">
        <f>+P145</f>
        <v>45000</v>
      </c>
      <c r="Q144" s="253"/>
      <c r="R144" s="253"/>
      <c r="S144" s="253"/>
      <c r="T144" s="244"/>
      <c r="U144" s="244"/>
      <c r="V144" s="244"/>
      <c r="W144" s="245"/>
      <c r="X144" s="245"/>
      <c r="Y144" s="245"/>
      <c r="Z144" s="245"/>
      <c r="AA144" s="245"/>
      <c r="AB144" s="245"/>
      <c r="AC144" s="245"/>
      <c r="AD144" s="243">
        <f t="shared" si="18"/>
        <v>0</v>
      </c>
      <c r="AE144" s="108">
        <f t="shared" si="20"/>
        <v>45000</v>
      </c>
      <c r="AF144" s="96"/>
    </row>
    <row r="145" spans="3:32" s="16" customFormat="1" ht="32.25" customHeight="1" x14ac:dyDescent="0.2">
      <c r="C145" s="19">
        <v>3291</v>
      </c>
      <c r="D145" s="256" t="s">
        <v>134</v>
      </c>
      <c r="E145" s="256"/>
      <c r="F145" s="256"/>
      <c r="G145" s="256"/>
      <c r="H145" s="256"/>
      <c r="I145" s="256"/>
      <c r="J145" s="256"/>
      <c r="K145" s="256"/>
      <c r="L145" s="256"/>
      <c r="M145" s="256"/>
      <c r="N145" s="256"/>
      <c r="O145" s="256"/>
      <c r="P145" s="254">
        <f t="shared" ref="P145" si="22">+AD145</f>
        <v>45000</v>
      </c>
      <c r="Q145" s="254"/>
      <c r="R145" s="254"/>
      <c r="S145" s="254"/>
      <c r="T145" s="241"/>
      <c r="U145" s="241"/>
      <c r="V145" s="241"/>
      <c r="W145" s="243"/>
      <c r="X145" s="243">
        <v>45000</v>
      </c>
      <c r="Y145" s="243"/>
      <c r="Z145" s="243"/>
      <c r="AA145" s="243"/>
      <c r="AB145" s="243"/>
      <c r="AC145" s="243"/>
      <c r="AD145" s="243">
        <f t="shared" si="18"/>
        <v>45000</v>
      </c>
      <c r="AE145" s="108">
        <f t="shared" si="20"/>
        <v>0</v>
      </c>
      <c r="AF145" s="97"/>
    </row>
    <row r="146" spans="3:32" s="39" customFormat="1" ht="30.75" customHeight="1" x14ac:dyDescent="0.25">
      <c r="C146" s="18">
        <v>3300</v>
      </c>
      <c r="D146" s="255" t="s">
        <v>197</v>
      </c>
      <c r="E146" s="255"/>
      <c r="F146" s="255"/>
      <c r="G146" s="255"/>
      <c r="H146" s="255"/>
      <c r="I146" s="255"/>
      <c r="J146" s="255"/>
      <c r="K146" s="255"/>
      <c r="L146" s="255"/>
      <c r="M146" s="255"/>
      <c r="N146" s="255"/>
      <c r="O146" s="255"/>
      <c r="P146" s="253">
        <f>+P147+P150+P152</f>
        <v>519425.99</v>
      </c>
      <c r="Q146" s="253"/>
      <c r="R146" s="253"/>
      <c r="S146" s="253"/>
      <c r="T146" s="244"/>
      <c r="U146" s="244"/>
      <c r="V146" s="244"/>
      <c r="W146" s="245"/>
      <c r="X146" s="245"/>
      <c r="Y146" s="245"/>
      <c r="Z146" s="245"/>
      <c r="AA146" s="245"/>
      <c r="AB146" s="245"/>
      <c r="AC146" s="245"/>
      <c r="AD146" s="243">
        <f t="shared" si="18"/>
        <v>0</v>
      </c>
      <c r="AE146" s="108">
        <f t="shared" si="20"/>
        <v>519425.99</v>
      </c>
      <c r="AF146" s="96"/>
    </row>
    <row r="147" spans="3:32" s="39" customFormat="1" ht="20.25" customHeight="1" x14ac:dyDescent="0.25">
      <c r="C147" s="18">
        <v>3310</v>
      </c>
      <c r="D147" s="255" t="s">
        <v>198</v>
      </c>
      <c r="E147" s="255"/>
      <c r="F147" s="255"/>
      <c r="G147" s="255"/>
      <c r="H147" s="255"/>
      <c r="I147" s="255"/>
      <c r="J147" s="255"/>
      <c r="K147" s="255"/>
      <c r="L147" s="255"/>
      <c r="M147" s="255"/>
      <c r="N147" s="255"/>
      <c r="O147" s="255"/>
      <c r="P147" s="253">
        <f>SUM(P148:S149)</f>
        <v>312000</v>
      </c>
      <c r="Q147" s="253"/>
      <c r="R147" s="253"/>
      <c r="S147" s="253"/>
      <c r="T147" s="244"/>
      <c r="U147" s="244"/>
      <c r="V147" s="244"/>
      <c r="W147" s="245"/>
      <c r="X147" s="245"/>
      <c r="Y147" s="245"/>
      <c r="Z147" s="245"/>
      <c r="AA147" s="245"/>
      <c r="AB147" s="245"/>
      <c r="AC147" s="245"/>
      <c r="AD147" s="243">
        <f t="shared" si="18"/>
        <v>0</v>
      </c>
      <c r="AE147" s="108">
        <f t="shared" si="20"/>
        <v>312000</v>
      </c>
      <c r="AF147" s="96"/>
    </row>
    <row r="148" spans="3:32" s="16" customFormat="1" ht="20.25" customHeight="1" x14ac:dyDescent="0.2">
      <c r="C148" s="19">
        <v>3311</v>
      </c>
      <c r="D148" s="256" t="s">
        <v>199</v>
      </c>
      <c r="E148" s="256"/>
      <c r="F148" s="256"/>
      <c r="G148" s="256"/>
      <c r="H148" s="256"/>
      <c r="I148" s="256"/>
      <c r="J148" s="256"/>
      <c r="K148" s="256"/>
      <c r="L148" s="256"/>
      <c r="M148" s="256"/>
      <c r="N148" s="256"/>
      <c r="O148" s="256"/>
      <c r="P148" s="254">
        <f t="shared" ref="P148:P149" si="23">+AD148</f>
        <v>120000</v>
      </c>
      <c r="Q148" s="254"/>
      <c r="R148" s="254"/>
      <c r="S148" s="254"/>
      <c r="T148" s="241"/>
      <c r="U148" s="241"/>
      <c r="V148" s="241"/>
      <c r="W148" s="243"/>
      <c r="X148" s="243">
        <v>120000</v>
      </c>
      <c r="Y148" s="243"/>
      <c r="Z148" s="243"/>
      <c r="AA148" s="243"/>
      <c r="AB148" s="243"/>
      <c r="AC148" s="243"/>
      <c r="AD148" s="243">
        <f t="shared" si="18"/>
        <v>120000</v>
      </c>
      <c r="AE148" s="108">
        <f t="shared" si="20"/>
        <v>0</v>
      </c>
      <c r="AF148" s="97"/>
    </row>
    <row r="149" spans="3:32" s="16" customFormat="1" ht="20.25" customHeight="1" x14ac:dyDescent="0.2">
      <c r="C149" s="19">
        <v>3312</v>
      </c>
      <c r="D149" s="256" t="s">
        <v>200</v>
      </c>
      <c r="E149" s="256"/>
      <c r="F149" s="256"/>
      <c r="G149" s="256"/>
      <c r="H149" s="256"/>
      <c r="I149" s="256"/>
      <c r="J149" s="256"/>
      <c r="K149" s="256"/>
      <c r="L149" s="256"/>
      <c r="M149" s="256"/>
      <c r="N149" s="256"/>
      <c r="O149" s="256"/>
      <c r="P149" s="254">
        <f t="shared" si="23"/>
        <v>192000</v>
      </c>
      <c r="Q149" s="254"/>
      <c r="R149" s="254"/>
      <c r="S149" s="254"/>
      <c r="T149" s="241"/>
      <c r="U149" s="241"/>
      <c r="V149" s="241"/>
      <c r="W149" s="243"/>
      <c r="X149" s="243">
        <v>192000</v>
      </c>
      <c r="Y149" s="243"/>
      <c r="Z149" s="243"/>
      <c r="AA149" s="243"/>
      <c r="AB149" s="243"/>
      <c r="AC149" s="243"/>
      <c r="AD149" s="243">
        <f t="shared" si="18"/>
        <v>192000</v>
      </c>
      <c r="AE149" s="108">
        <f t="shared" si="20"/>
        <v>0</v>
      </c>
      <c r="AF149" s="97"/>
    </row>
    <row r="150" spans="3:32" s="39" customFormat="1" ht="30.75" customHeight="1" x14ac:dyDescent="0.25">
      <c r="C150" s="18">
        <v>3320</v>
      </c>
      <c r="D150" s="255" t="s">
        <v>201</v>
      </c>
      <c r="E150" s="255"/>
      <c r="F150" s="255"/>
      <c r="G150" s="255"/>
      <c r="H150" s="255"/>
      <c r="I150" s="255"/>
      <c r="J150" s="255"/>
      <c r="K150" s="255"/>
      <c r="L150" s="255"/>
      <c r="M150" s="255"/>
      <c r="N150" s="255"/>
      <c r="O150" s="255"/>
      <c r="P150" s="253">
        <f>+P151</f>
        <v>203425.99</v>
      </c>
      <c r="Q150" s="253"/>
      <c r="R150" s="253"/>
      <c r="S150" s="253"/>
      <c r="T150" s="244"/>
      <c r="U150" s="244"/>
      <c r="V150" s="244"/>
      <c r="W150" s="245"/>
      <c r="X150" s="245"/>
      <c r="Y150" s="245"/>
      <c r="Z150" s="245"/>
      <c r="AA150" s="245"/>
      <c r="AB150" s="245"/>
      <c r="AC150" s="245"/>
      <c r="AD150" s="243">
        <f t="shared" si="18"/>
        <v>0</v>
      </c>
      <c r="AE150" s="108">
        <f t="shared" si="20"/>
        <v>203425.99</v>
      </c>
      <c r="AF150" s="96"/>
    </row>
    <row r="151" spans="3:32" s="16" customFormat="1" ht="20.25" customHeight="1" x14ac:dyDescent="0.2">
      <c r="C151" s="19">
        <v>3321</v>
      </c>
      <c r="D151" s="256" t="s">
        <v>135</v>
      </c>
      <c r="E151" s="256"/>
      <c r="F151" s="256"/>
      <c r="G151" s="256"/>
      <c r="H151" s="256"/>
      <c r="I151" s="256"/>
      <c r="J151" s="256"/>
      <c r="K151" s="256"/>
      <c r="L151" s="256"/>
      <c r="M151" s="256"/>
      <c r="N151" s="256"/>
      <c r="O151" s="256"/>
      <c r="P151" s="254">
        <f t="shared" ref="P151" si="24">+AD151</f>
        <v>203425.99</v>
      </c>
      <c r="Q151" s="254"/>
      <c r="R151" s="254"/>
      <c r="S151" s="254"/>
      <c r="T151" s="241"/>
      <c r="U151" s="241"/>
      <c r="V151" s="241"/>
      <c r="W151" s="243"/>
      <c r="X151" s="243">
        <v>25000</v>
      </c>
      <c r="Y151" s="243">
        <v>178425.99</v>
      </c>
      <c r="Z151" s="243"/>
      <c r="AA151" s="243"/>
      <c r="AB151" s="243"/>
      <c r="AC151" s="243"/>
      <c r="AD151" s="243">
        <f t="shared" si="18"/>
        <v>203425.99</v>
      </c>
      <c r="AE151" s="108">
        <f t="shared" si="20"/>
        <v>0</v>
      </c>
      <c r="AF151" s="97"/>
    </row>
    <row r="152" spans="3:32" s="39" customFormat="1" ht="28.5" customHeight="1" x14ac:dyDescent="0.25">
      <c r="C152" s="18">
        <v>3360</v>
      </c>
      <c r="D152" s="255" t="s">
        <v>202</v>
      </c>
      <c r="E152" s="255"/>
      <c r="F152" s="255"/>
      <c r="G152" s="255"/>
      <c r="H152" s="255"/>
      <c r="I152" s="255"/>
      <c r="J152" s="255"/>
      <c r="K152" s="255"/>
      <c r="L152" s="255"/>
      <c r="M152" s="255"/>
      <c r="N152" s="255"/>
      <c r="O152" s="255"/>
      <c r="P152" s="253">
        <f>SUM(P153:S154)</f>
        <v>4000</v>
      </c>
      <c r="Q152" s="253"/>
      <c r="R152" s="253"/>
      <c r="S152" s="253"/>
      <c r="T152" s="244"/>
      <c r="U152" s="244"/>
      <c r="V152" s="244"/>
      <c r="W152" s="245"/>
      <c r="X152" s="245"/>
      <c r="Y152" s="245"/>
      <c r="Z152" s="245"/>
      <c r="AA152" s="245"/>
      <c r="AB152" s="245"/>
      <c r="AC152" s="245"/>
      <c r="AD152" s="243">
        <f t="shared" si="18"/>
        <v>0</v>
      </c>
      <c r="AE152" s="108">
        <f t="shared" si="20"/>
        <v>4000</v>
      </c>
      <c r="AF152" s="96"/>
    </row>
    <row r="153" spans="3:32" s="16" customFormat="1" ht="28.5" customHeight="1" x14ac:dyDescent="0.2">
      <c r="C153" s="19">
        <v>3361</v>
      </c>
      <c r="D153" s="256" t="s">
        <v>136</v>
      </c>
      <c r="E153" s="256"/>
      <c r="F153" s="256"/>
      <c r="G153" s="256"/>
      <c r="H153" s="256"/>
      <c r="I153" s="256"/>
      <c r="J153" s="256"/>
      <c r="K153" s="256"/>
      <c r="L153" s="256"/>
      <c r="M153" s="256"/>
      <c r="N153" s="256"/>
      <c r="O153" s="256"/>
      <c r="P153" s="254">
        <f t="shared" ref="P153:P154" si="25">+AD153</f>
        <v>2000</v>
      </c>
      <c r="Q153" s="254"/>
      <c r="R153" s="254"/>
      <c r="S153" s="254"/>
      <c r="T153" s="241"/>
      <c r="U153" s="241"/>
      <c r="V153" s="241"/>
      <c r="W153" s="243"/>
      <c r="X153" s="243">
        <v>2000</v>
      </c>
      <c r="Y153" s="243"/>
      <c r="Z153" s="243"/>
      <c r="AA153" s="243"/>
      <c r="AB153" s="243"/>
      <c r="AC153" s="243"/>
      <c r="AD153" s="243">
        <f t="shared" si="18"/>
        <v>2000</v>
      </c>
      <c r="AE153" s="108">
        <f t="shared" si="20"/>
        <v>0</v>
      </c>
      <c r="AF153" s="97"/>
    </row>
    <row r="154" spans="3:32" s="16" customFormat="1" ht="28.5" customHeight="1" x14ac:dyDescent="0.2">
      <c r="C154" s="19">
        <v>3363</v>
      </c>
      <c r="D154" s="256" t="s">
        <v>203</v>
      </c>
      <c r="E154" s="256"/>
      <c r="F154" s="256"/>
      <c r="G154" s="256"/>
      <c r="H154" s="256"/>
      <c r="I154" s="256"/>
      <c r="J154" s="256"/>
      <c r="K154" s="256"/>
      <c r="L154" s="256"/>
      <c r="M154" s="256"/>
      <c r="N154" s="256"/>
      <c r="O154" s="256"/>
      <c r="P154" s="254">
        <f t="shared" si="25"/>
        <v>2000</v>
      </c>
      <c r="Q154" s="254"/>
      <c r="R154" s="254"/>
      <c r="S154" s="254"/>
      <c r="T154" s="241"/>
      <c r="U154" s="241"/>
      <c r="V154" s="241"/>
      <c r="W154" s="243"/>
      <c r="X154" s="243">
        <v>2000</v>
      </c>
      <c r="Y154" s="243"/>
      <c r="Z154" s="243"/>
      <c r="AA154" s="243"/>
      <c r="AB154" s="243"/>
      <c r="AC154" s="243"/>
      <c r="AD154" s="243">
        <f t="shared" si="18"/>
        <v>2000</v>
      </c>
      <c r="AE154" s="108">
        <f t="shared" si="20"/>
        <v>0</v>
      </c>
      <c r="AF154" s="97"/>
    </row>
    <row r="155" spans="3:32" s="39" customFormat="1" ht="20.25" customHeight="1" x14ac:dyDescent="0.25">
      <c r="C155" s="18">
        <v>3400</v>
      </c>
      <c r="D155" s="255" t="s">
        <v>204</v>
      </c>
      <c r="E155" s="255"/>
      <c r="F155" s="255"/>
      <c r="G155" s="255"/>
      <c r="H155" s="255"/>
      <c r="I155" s="255"/>
      <c r="J155" s="255"/>
      <c r="K155" s="255"/>
      <c r="L155" s="255"/>
      <c r="M155" s="255"/>
      <c r="N155" s="255"/>
      <c r="O155" s="255"/>
      <c r="P155" s="253">
        <f>+P156</f>
        <v>3500</v>
      </c>
      <c r="Q155" s="253"/>
      <c r="R155" s="253"/>
      <c r="S155" s="253"/>
      <c r="T155" s="244"/>
      <c r="U155" s="244"/>
      <c r="V155" s="244"/>
      <c r="W155" s="245"/>
      <c r="X155" s="245"/>
      <c r="Y155" s="245"/>
      <c r="Z155" s="245"/>
      <c r="AA155" s="245"/>
      <c r="AB155" s="245"/>
      <c r="AC155" s="245"/>
      <c r="AD155" s="243">
        <f t="shared" si="18"/>
        <v>0</v>
      </c>
      <c r="AE155" s="108">
        <f t="shared" si="20"/>
        <v>3500</v>
      </c>
      <c r="AF155" s="96"/>
    </row>
    <row r="156" spans="3:32" s="16" customFormat="1" ht="20.25" customHeight="1" x14ac:dyDescent="0.2">
      <c r="C156" s="18">
        <v>3410</v>
      </c>
      <c r="D156" s="256" t="s">
        <v>205</v>
      </c>
      <c r="E156" s="256"/>
      <c r="F156" s="256"/>
      <c r="G156" s="256"/>
      <c r="H156" s="256"/>
      <c r="I156" s="256"/>
      <c r="J156" s="256"/>
      <c r="K156" s="256"/>
      <c r="L156" s="256"/>
      <c r="M156" s="256"/>
      <c r="N156" s="256"/>
      <c r="O156" s="256"/>
      <c r="P156" s="254">
        <f>+P157</f>
        <v>3500</v>
      </c>
      <c r="Q156" s="254"/>
      <c r="R156" s="254"/>
      <c r="S156" s="254"/>
      <c r="T156" s="241"/>
      <c r="U156" s="241"/>
      <c r="V156" s="241"/>
      <c r="W156" s="243"/>
      <c r="X156" s="243"/>
      <c r="Y156" s="243"/>
      <c r="Z156" s="243"/>
      <c r="AA156" s="243"/>
      <c r="AB156" s="243"/>
      <c r="AC156" s="243"/>
      <c r="AD156" s="243">
        <f t="shared" si="18"/>
        <v>0</v>
      </c>
      <c r="AE156" s="108">
        <f t="shared" si="20"/>
        <v>3500</v>
      </c>
      <c r="AF156" s="97"/>
    </row>
    <row r="157" spans="3:32" s="16" customFormat="1" ht="20.25" customHeight="1" x14ac:dyDescent="0.2">
      <c r="C157" s="19">
        <v>3411</v>
      </c>
      <c r="D157" s="256" t="s">
        <v>137</v>
      </c>
      <c r="E157" s="256"/>
      <c r="F157" s="256"/>
      <c r="G157" s="256"/>
      <c r="H157" s="256"/>
      <c r="I157" s="256"/>
      <c r="J157" s="256"/>
      <c r="K157" s="256"/>
      <c r="L157" s="256"/>
      <c r="M157" s="256"/>
      <c r="N157" s="256"/>
      <c r="O157" s="256"/>
      <c r="P157" s="254">
        <f t="shared" ref="P157" si="26">+AD157</f>
        <v>3500</v>
      </c>
      <c r="Q157" s="254"/>
      <c r="R157" s="254"/>
      <c r="S157" s="254"/>
      <c r="T157" s="241"/>
      <c r="U157" s="241"/>
      <c r="V157" s="241"/>
      <c r="W157" s="243">
        <v>1500</v>
      </c>
      <c r="X157" s="243">
        <v>2000</v>
      </c>
      <c r="Y157" s="243"/>
      <c r="Z157" s="243"/>
      <c r="AA157" s="243">
        <v>0</v>
      </c>
      <c r="AB157" s="243"/>
      <c r="AC157" s="243"/>
      <c r="AD157" s="243">
        <f t="shared" si="18"/>
        <v>3500</v>
      </c>
      <c r="AE157" s="108">
        <f t="shared" si="20"/>
        <v>0</v>
      </c>
      <c r="AF157" s="97"/>
    </row>
    <row r="158" spans="3:32" s="39" customFormat="1" ht="33" customHeight="1" x14ac:dyDescent="0.25">
      <c r="C158" s="18">
        <v>3500</v>
      </c>
      <c r="D158" s="255" t="s">
        <v>206</v>
      </c>
      <c r="E158" s="255"/>
      <c r="F158" s="255"/>
      <c r="G158" s="255"/>
      <c r="H158" s="255"/>
      <c r="I158" s="255"/>
      <c r="J158" s="255"/>
      <c r="K158" s="255"/>
      <c r="L158" s="255"/>
      <c r="M158" s="255"/>
      <c r="N158" s="255"/>
      <c r="O158" s="255"/>
      <c r="P158" s="253">
        <f>+P159+P161+P163+P165+P167+P169</f>
        <v>486000</v>
      </c>
      <c r="Q158" s="253"/>
      <c r="R158" s="253"/>
      <c r="S158" s="253"/>
      <c r="T158" s="244"/>
      <c r="U158" s="244"/>
      <c r="V158" s="244"/>
      <c r="W158" s="245"/>
      <c r="X158" s="245"/>
      <c r="Y158" s="245"/>
      <c r="Z158" s="245"/>
      <c r="AA158" s="245"/>
      <c r="AB158" s="245"/>
      <c r="AC158" s="245"/>
      <c r="AD158" s="243">
        <f t="shared" si="18"/>
        <v>0</v>
      </c>
      <c r="AE158" s="108">
        <f t="shared" si="20"/>
        <v>486000</v>
      </c>
      <c r="AF158" s="96"/>
    </row>
    <row r="159" spans="3:32" s="16" customFormat="1" ht="20.25" customHeight="1" x14ac:dyDescent="0.2">
      <c r="C159" s="18">
        <v>3510</v>
      </c>
      <c r="D159" s="256" t="s">
        <v>207</v>
      </c>
      <c r="E159" s="256"/>
      <c r="F159" s="256"/>
      <c r="G159" s="256"/>
      <c r="H159" s="256"/>
      <c r="I159" s="256"/>
      <c r="J159" s="256"/>
      <c r="K159" s="256"/>
      <c r="L159" s="256"/>
      <c r="M159" s="256"/>
      <c r="N159" s="256"/>
      <c r="O159" s="256"/>
      <c r="P159" s="254">
        <f>+P160</f>
        <v>225000</v>
      </c>
      <c r="Q159" s="254"/>
      <c r="R159" s="254"/>
      <c r="S159" s="254"/>
      <c r="T159" s="241"/>
      <c r="U159" s="241"/>
      <c r="V159" s="241"/>
      <c r="W159" s="243"/>
      <c r="X159" s="243"/>
      <c r="Y159" s="243"/>
      <c r="Z159" s="243"/>
      <c r="AA159" s="243"/>
      <c r="AB159" s="243"/>
      <c r="AC159" s="243"/>
      <c r="AD159" s="243">
        <f t="shared" si="18"/>
        <v>0</v>
      </c>
      <c r="AE159" s="108">
        <f t="shared" si="20"/>
        <v>225000</v>
      </c>
      <c r="AF159" s="97"/>
    </row>
    <row r="160" spans="3:32" s="16" customFormat="1" ht="20.25" customHeight="1" x14ac:dyDescent="0.2">
      <c r="C160" s="19">
        <v>3511</v>
      </c>
      <c r="D160" s="256" t="s">
        <v>207</v>
      </c>
      <c r="E160" s="256"/>
      <c r="F160" s="256"/>
      <c r="G160" s="256"/>
      <c r="H160" s="256"/>
      <c r="I160" s="256"/>
      <c r="J160" s="256"/>
      <c r="K160" s="256"/>
      <c r="L160" s="256"/>
      <c r="M160" s="256"/>
      <c r="N160" s="256"/>
      <c r="O160" s="256"/>
      <c r="P160" s="254">
        <f t="shared" ref="P160" si="27">+AD160</f>
        <v>225000</v>
      </c>
      <c r="Q160" s="254"/>
      <c r="R160" s="254"/>
      <c r="S160" s="254"/>
      <c r="T160" s="241"/>
      <c r="U160" s="241"/>
      <c r="V160" s="241"/>
      <c r="W160" s="243">
        <v>15000</v>
      </c>
      <c r="X160" s="243">
        <v>60000</v>
      </c>
      <c r="Y160" s="243"/>
      <c r="Z160" s="243">
        <v>150000</v>
      </c>
      <c r="AA160" s="243"/>
      <c r="AB160" s="243"/>
      <c r="AC160" s="243"/>
      <c r="AD160" s="243">
        <f t="shared" si="18"/>
        <v>225000</v>
      </c>
      <c r="AE160" s="108">
        <f t="shared" si="20"/>
        <v>0</v>
      </c>
      <c r="AF160" s="97"/>
    </row>
    <row r="161" spans="3:32" s="39" customFormat="1" ht="33" customHeight="1" x14ac:dyDescent="0.25">
      <c r="C161" s="18">
        <v>3520</v>
      </c>
      <c r="D161" s="255" t="s">
        <v>208</v>
      </c>
      <c r="E161" s="255"/>
      <c r="F161" s="255"/>
      <c r="G161" s="255"/>
      <c r="H161" s="255"/>
      <c r="I161" s="255"/>
      <c r="J161" s="255"/>
      <c r="K161" s="255"/>
      <c r="L161" s="255"/>
      <c r="M161" s="255"/>
      <c r="N161" s="255"/>
      <c r="O161" s="255"/>
      <c r="P161" s="253">
        <f>+P162</f>
        <v>10000</v>
      </c>
      <c r="Q161" s="253"/>
      <c r="R161" s="253"/>
      <c r="S161" s="253"/>
      <c r="T161" s="244"/>
      <c r="U161" s="244"/>
      <c r="V161" s="244"/>
      <c r="W161" s="245"/>
      <c r="X161" s="245"/>
      <c r="Y161" s="245"/>
      <c r="Z161" s="245"/>
      <c r="AA161" s="245"/>
      <c r="AB161" s="245"/>
      <c r="AC161" s="245"/>
      <c r="AD161" s="243">
        <f t="shared" si="18"/>
        <v>0</v>
      </c>
      <c r="AE161" s="108">
        <f t="shared" si="20"/>
        <v>10000</v>
      </c>
      <c r="AF161" s="96"/>
    </row>
    <row r="162" spans="3:32" s="16" customFormat="1" ht="33" customHeight="1" x14ac:dyDescent="0.2">
      <c r="C162" s="19">
        <v>3521</v>
      </c>
      <c r="D162" s="256" t="s">
        <v>138</v>
      </c>
      <c r="E162" s="256"/>
      <c r="F162" s="256"/>
      <c r="G162" s="256"/>
      <c r="H162" s="256"/>
      <c r="I162" s="256"/>
      <c r="J162" s="256"/>
      <c r="K162" s="256"/>
      <c r="L162" s="256"/>
      <c r="M162" s="256"/>
      <c r="N162" s="256"/>
      <c r="O162" s="256"/>
      <c r="P162" s="254">
        <f t="shared" ref="P162" si="28">+AD162</f>
        <v>10000</v>
      </c>
      <c r="Q162" s="254"/>
      <c r="R162" s="254"/>
      <c r="S162" s="254"/>
      <c r="T162" s="241"/>
      <c r="U162" s="241"/>
      <c r="V162" s="241"/>
      <c r="W162" s="243"/>
      <c r="X162" s="243">
        <v>10000</v>
      </c>
      <c r="Y162" s="243"/>
      <c r="Z162" s="243"/>
      <c r="AA162" s="243"/>
      <c r="AB162" s="243"/>
      <c r="AC162" s="243"/>
      <c r="AD162" s="243">
        <f t="shared" si="18"/>
        <v>10000</v>
      </c>
      <c r="AE162" s="108">
        <f t="shared" si="20"/>
        <v>0</v>
      </c>
      <c r="AF162" s="97"/>
    </row>
    <row r="163" spans="3:32" s="39" customFormat="1" ht="33" customHeight="1" x14ac:dyDescent="0.25">
      <c r="C163" s="18">
        <v>3530</v>
      </c>
      <c r="D163" s="255" t="s">
        <v>209</v>
      </c>
      <c r="E163" s="255"/>
      <c r="F163" s="255"/>
      <c r="G163" s="255"/>
      <c r="H163" s="255"/>
      <c r="I163" s="255"/>
      <c r="J163" s="255"/>
      <c r="K163" s="255"/>
      <c r="L163" s="255"/>
      <c r="M163" s="255"/>
      <c r="N163" s="255"/>
      <c r="O163" s="255"/>
      <c r="P163" s="253">
        <f>+P164</f>
        <v>8000</v>
      </c>
      <c r="Q163" s="253"/>
      <c r="R163" s="253"/>
      <c r="S163" s="253"/>
      <c r="T163" s="244"/>
      <c r="U163" s="244"/>
      <c r="V163" s="244"/>
      <c r="W163" s="245"/>
      <c r="X163" s="245"/>
      <c r="Y163" s="245"/>
      <c r="Z163" s="245"/>
      <c r="AA163" s="245"/>
      <c r="AB163" s="245"/>
      <c r="AC163" s="245"/>
      <c r="AD163" s="243">
        <f t="shared" si="18"/>
        <v>0</v>
      </c>
      <c r="AE163" s="108">
        <f t="shared" si="20"/>
        <v>8000</v>
      </c>
      <c r="AF163" s="96"/>
    </row>
    <row r="164" spans="3:32" s="16" customFormat="1" ht="33" customHeight="1" x14ac:dyDescent="0.2">
      <c r="C164" s="19">
        <v>3531</v>
      </c>
      <c r="D164" s="256" t="s">
        <v>210</v>
      </c>
      <c r="E164" s="256"/>
      <c r="F164" s="256"/>
      <c r="G164" s="256"/>
      <c r="H164" s="256"/>
      <c r="I164" s="256"/>
      <c r="J164" s="256"/>
      <c r="K164" s="256"/>
      <c r="L164" s="256"/>
      <c r="M164" s="256"/>
      <c r="N164" s="256"/>
      <c r="O164" s="256"/>
      <c r="P164" s="254">
        <f t="shared" ref="P164" si="29">+AD164</f>
        <v>8000</v>
      </c>
      <c r="Q164" s="254"/>
      <c r="R164" s="254"/>
      <c r="S164" s="254"/>
      <c r="T164" s="241"/>
      <c r="U164" s="241"/>
      <c r="V164" s="241"/>
      <c r="W164" s="243"/>
      <c r="X164" s="243">
        <v>8000</v>
      </c>
      <c r="Y164" s="243"/>
      <c r="Z164" s="243"/>
      <c r="AA164" s="243"/>
      <c r="AB164" s="243"/>
      <c r="AC164" s="243"/>
      <c r="AD164" s="243">
        <f t="shared" si="18"/>
        <v>8000</v>
      </c>
      <c r="AE164" s="108">
        <f t="shared" si="20"/>
        <v>0</v>
      </c>
      <c r="AF164" s="97"/>
    </row>
    <row r="165" spans="3:32" s="39" customFormat="1" ht="26.25" customHeight="1" x14ac:dyDescent="0.25">
      <c r="C165" s="18">
        <v>3550</v>
      </c>
      <c r="D165" s="255" t="s">
        <v>211</v>
      </c>
      <c r="E165" s="255"/>
      <c r="F165" s="255"/>
      <c r="G165" s="255"/>
      <c r="H165" s="255"/>
      <c r="I165" s="255"/>
      <c r="J165" s="255"/>
      <c r="K165" s="255"/>
      <c r="L165" s="255"/>
      <c r="M165" s="255"/>
      <c r="N165" s="255"/>
      <c r="O165" s="255"/>
      <c r="P165" s="253">
        <f>+P166</f>
        <v>93000</v>
      </c>
      <c r="Q165" s="253"/>
      <c r="R165" s="253"/>
      <c r="S165" s="253"/>
      <c r="T165" s="244"/>
      <c r="U165" s="244"/>
      <c r="V165" s="244"/>
      <c r="W165" s="245"/>
      <c r="X165" s="245"/>
      <c r="Y165" s="245"/>
      <c r="Z165" s="245"/>
      <c r="AA165" s="245"/>
      <c r="AB165" s="245"/>
      <c r="AC165" s="245"/>
      <c r="AD165" s="243">
        <f t="shared" si="18"/>
        <v>0</v>
      </c>
      <c r="AE165" s="108">
        <f t="shared" si="20"/>
        <v>93000</v>
      </c>
      <c r="AF165" s="96"/>
    </row>
    <row r="166" spans="3:32" s="16" customFormat="1" ht="20.25" customHeight="1" x14ac:dyDescent="0.2">
      <c r="C166" s="19">
        <v>3551</v>
      </c>
      <c r="D166" s="256" t="s">
        <v>211</v>
      </c>
      <c r="E166" s="256"/>
      <c r="F166" s="256"/>
      <c r="G166" s="256"/>
      <c r="H166" s="256"/>
      <c r="I166" s="256"/>
      <c r="J166" s="256"/>
      <c r="K166" s="256"/>
      <c r="L166" s="256"/>
      <c r="M166" s="256"/>
      <c r="N166" s="256"/>
      <c r="O166" s="256"/>
      <c r="P166" s="254">
        <f t="shared" ref="P166" si="30">+AD166</f>
        <v>93000</v>
      </c>
      <c r="Q166" s="254"/>
      <c r="R166" s="254"/>
      <c r="S166" s="254"/>
      <c r="T166" s="241"/>
      <c r="U166" s="241"/>
      <c r="V166" s="241"/>
      <c r="W166" s="243">
        <v>18000</v>
      </c>
      <c r="X166" s="243">
        <v>75000</v>
      </c>
      <c r="Y166" s="243"/>
      <c r="Z166" s="243"/>
      <c r="AA166" s="243"/>
      <c r="AB166" s="243"/>
      <c r="AC166" s="243"/>
      <c r="AD166" s="243">
        <f t="shared" si="18"/>
        <v>93000</v>
      </c>
      <c r="AE166" s="108">
        <f t="shared" si="20"/>
        <v>0</v>
      </c>
      <c r="AF166" s="97"/>
    </row>
    <row r="167" spans="3:32" s="39" customFormat="1" ht="36.75" customHeight="1" x14ac:dyDescent="0.25">
      <c r="C167" s="18">
        <v>3570</v>
      </c>
      <c r="D167" s="255" t="s">
        <v>212</v>
      </c>
      <c r="E167" s="255"/>
      <c r="F167" s="255"/>
      <c r="G167" s="255"/>
      <c r="H167" s="255"/>
      <c r="I167" s="255"/>
      <c r="J167" s="255"/>
      <c r="K167" s="255"/>
      <c r="L167" s="255"/>
      <c r="M167" s="255"/>
      <c r="N167" s="255"/>
      <c r="O167" s="255"/>
      <c r="P167" s="253">
        <f>+P168</f>
        <v>145000</v>
      </c>
      <c r="Q167" s="253"/>
      <c r="R167" s="253"/>
      <c r="S167" s="253"/>
      <c r="T167" s="244"/>
      <c r="U167" s="244"/>
      <c r="V167" s="244"/>
      <c r="W167" s="245"/>
      <c r="X167" s="245"/>
      <c r="Y167" s="245"/>
      <c r="Z167" s="245"/>
      <c r="AA167" s="245"/>
      <c r="AB167" s="245"/>
      <c r="AC167" s="245"/>
      <c r="AD167" s="243">
        <f t="shared" si="18"/>
        <v>0</v>
      </c>
      <c r="AE167" s="108">
        <f t="shared" si="20"/>
        <v>145000</v>
      </c>
      <c r="AF167" s="96"/>
    </row>
    <row r="168" spans="3:32" s="16" customFormat="1" ht="28.5" customHeight="1" x14ac:dyDescent="0.2">
      <c r="C168" s="19">
        <v>3571</v>
      </c>
      <c r="D168" s="256" t="s">
        <v>213</v>
      </c>
      <c r="E168" s="256"/>
      <c r="F168" s="256"/>
      <c r="G168" s="256"/>
      <c r="H168" s="256"/>
      <c r="I168" s="256"/>
      <c r="J168" s="256"/>
      <c r="K168" s="256"/>
      <c r="L168" s="256"/>
      <c r="M168" s="256"/>
      <c r="N168" s="256"/>
      <c r="O168" s="256"/>
      <c r="P168" s="254">
        <f t="shared" ref="P168:P170" si="31">+AD168</f>
        <v>145000</v>
      </c>
      <c r="Q168" s="254"/>
      <c r="R168" s="254"/>
      <c r="S168" s="254"/>
      <c r="T168" s="241"/>
      <c r="U168" s="241"/>
      <c r="V168" s="241"/>
      <c r="W168" s="243"/>
      <c r="X168" s="243">
        <v>95000</v>
      </c>
      <c r="Y168" s="243"/>
      <c r="Z168" s="243">
        <v>50000</v>
      </c>
      <c r="AA168" s="243"/>
      <c r="AB168" s="243"/>
      <c r="AC168" s="243"/>
      <c r="AD168" s="243">
        <f t="shared" si="18"/>
        <v>145000</v>
      </c>
      <c r="AE168" s="108">
        <f t="shared" si="20"/>
        <v>0</v>
      </c>
      <c r="AF168" s="97"/>
    </row>
    <row r="169" spans="3:32" s="16" customFormat="1" ht="20.25" customHeight="1" x14ac:dyDescent="0.2">
      <c r="C169" s="18">
        <v>3590</v>
      </c>
      <c r="D169" s="255" t="s">
        <v>214</v>
      </c>
      <c r="E169" s="255"/>
      <c r="F169" s="255"/>
      <c r="G169" s="255"/>
      <c r="H169" s="255"/>
      <c r="I169" s="255"/>
      <c r="J169" s="255"/>
      <c r="K169" s="255"/>
      <c r="L169" s="255"/>
      <c r="M169" s="255"/>
      <c r="N169" s="255"/>
      <c r="O169" s="255"/>
      <c r="P169" s="253">
        <f>+P170</f>
        <v>5000</v>
      </c>
      <c r="Q169" s="253"/>
      <c r="R169" s="253"/>
      <c r="S169" s="253"/>
      <c r="T169" s="241"/>
      <c r="U169" s="241"/>
      <c r="V169" s="241"/>
      <c r="W169" s="243"/>
      <c r="X169" s="243"/>
      <c r="Y169" s="243"/>
      <c r="Z169" s="243"/>
      <c r="AA169" s="243"/>
      <c r="AB169" s="243"/>
      <c r="AC169" s="243"/>
      <c r="AD169" s="243">
        <f t="shared" si="18"/>
        <v>0</v>
      </c>
      <c r="AE169" s="108">
        <f t="shared" si="20"/>
        <v>5000</v>
      </c>
      <c r="AF169" s="97"/>
    </row>
    <row r="170" spans="3:32" s="16" customFormat="1" ht="20.25" customHeight="1" x14ac:dyDescent="0.2">
      <c r="C170" s="19">
        <v>3591</v>
      </c>
      <c r="D170" s="256" t="s">
        <v>214</v>
      </c>
      <c r="E170" s="256"/>
      <c r="F170" s="256"/>
      <c r="G170" s="256"/>
      <c r="H170" s="256"/>
      <c r="I170" s="256"/>
      <c r="J170" s="256"/>
      <c r="K170" s="256"/>
      <c r="L170" s="256"/>
      <c r="M170" s="256"/>
      <c r="N170" s="256"/>
      <c r="O170" s="256"/>
      <c r="P170" s="254">
        <f t="shared" si="31"/>
        <v>5000</v>
      </c>
      <c r="Q170" s="254"/>
      <c r="R170" s="254"/>
      <c r="S170" s="254"/>
      <c r="T170" s="241"/>
      <c r="U170" s="241"/>
      <c r="V170" s="241"/>
      <c r="W170" s="243"/>
      <c r="X170" s="243">
        <v>5000</v>
      </c>
      <c r="Y170" s="243"/>
      <c r="Z170" s="243"/>
      <c r="AA170" s="243"/>
      <c r="AB170" s="243"/>
      <c r="AC170" s="243"/>
      <c r="AD170" s="243">
        <f t="shared" si="18"/>
        <v>5000</v>
      </c>
      <c r="AE170" s="108">
        <f t="shared" si="20"/>
        <v>0</v>
      </c>
      <c r="AF170" s="97"/>
    </row>
    <row r="171" spans="3:32" s="39" customFormat="1" ht="20.25" customHeight="1" x14ac:dyDescent="0.25">
      <c r="C171" s="18">
        <v>3600</v>
      </c>
      <c r="D171" s="255" t="s">
        <v>215</v>
      </c>
      <c r="E171" s="255"/>
      <c r="F171" s="255"/>
      <c r="G171" s="255"/>
      <c r="H171" s="255"/>
      <c r="I171" s="255"/>
      <c r="J171" s="255"/>
      <c r="K171" s="255"/>
      <c r="L171" s="255"/>
      <c r="M171" s="255"/>
      <c r="N171" s="255"/>
      <c r="O171" s="255"/>
      <c r="P171" s="253">
        <f>+P172+P174</f>
        <v>6000</v>
      </c>
      <c r="Q171" s="253"/>
      <c r="R171" s="253"/>
      <c r="S171" s="253"/>
      <c r="T171" s="244"/>
      <c r="U171" s="244"/>
      <c r="V171" s="244"/>
      <c r="W171" s="245"/>
      <c r="X171" s="245"/>
      <c r="Y171" s="245"/>
      <c r="Z171" s="245"/>
      <c r="AA171" s="245"/>
      <c r="AB171" s="245"/>
      <c r="AC171" s="245"/>
      <c r="AD171" s="243">
        <f t="shared" ref="AD171:AD202" si="32">SUM(W171:AC171)</f>
        <v>0</v>
      </c>
      <c r="AE171" s="108">
        <f t="shared" si="20"/>
        <v>6000</v>
      </c>
      <c r="AF171" s="96"/>
    </row>
    <row r="172" spans="3:32" s="16" customFormat="1" ht="33" customHeight="1" x14ac:dyDescent="0.2">
      <c r="C172" s="18">
        <v>3610</v>
      </c>
      <c r="D172" s="256" t="s">
        <v>216</v>
      </c>
      <c r="E172" s="256"/>
      <c r="F172" s="256"/>
      <c r="G172" s="256"/>
      <c r="H172" s="256"/>
      <c r="I172" s="256"/>
      <c r="J172" s="256"/>
      <c r="K172" s="256"/>
      <c r="L172" s="256"/>
      <c r="M172" s="256"/>
      <c r="N172" s="256"/>
      <c r="O172" s="256"/>
      <c r="P172" s="254">
        <f>+P173</f>
        <v>4000</v>
      </c>
      <c r="Q172" s="254"/>
      <c r="R172" s="254"/>
      <c r="S172" s="254"/>
      <c r="T172" s="241"/>
      <c r="U172" s="241"/>
      <c r="V172" s="241"/>
      <c r="W172" s="243"/>
      <c r="X172" s="243"/>
      <c r="Y172" s="243"/>
      <c r="Z172" s="243"/>
      <c r="AA172" s="243"/>
      <c r="AB172" s="243"/>
      <c r="AC172" s="243"/>
      <c r="AD172" s="243">
        <f t="shared" si="32"/>
        <v>0</v>
      </c>
      <c r="AE172" s="108">
        <f t="shared" si="20"/>
        <v>4000</v>
      </c>
      <c r="AF172" s="97"/>
    </row>
    <row r="173" spans="3:32" s="16" customFormat="1" ht="33" customHeight="1" x14ac:dyDescent="0.2">
      <c r="C173" s="19">
        <v>3611</v>
      </c>
      <c r="D173" s="256" t="s">
        <v>216</v>
      </c>
      <c r="E173" s="256"/>
      <c r="F173" s="256"/>
      <c r="G173" s="256"/>
      <c r="H173" s="256"/>
      <c r="I173" s="256"/>
      <c r="J173" s="256"/>
      <c r="K173" s="256"/>
      <c r="L173" s="256"/>
      <c r="M173" s="256"/>
      <c r="N173" s="256"/>
      <c r="O173" s="256"/>
      <c r="P173" s="254">
        <f t="shared" ref="P173:P175" si="33">+AD173</f>
        <v>4000</v>
      </c>
      <c r="Q173" s="254"/>
      <c r="R173" s="254"/>
      <c r="S173" s="254"/>
      <c r="T173" s="241"/>
      <c r="U173" s="241"/>
      <c r="V173" s="241"/>
      <c r="W173" s="243">
        <v>4000</v>
      </c>
      <c r="X173" s="243"/>
      <c r="Y173" s="243"/>
      <c r="Z173" s="243"/>
      <c r="AA173" s="243"/>
      <c r="AB173" s="243"/>
      <c r="AC173" s="243"/>
      <c r="AD173" s="243">
        <f t="shared" si="32"/>
        <v>4000</v>
      </c>
      <c r="AE173" s="108">
        <f t="shared" si="20"/>
        <v>0</v>
      </c>
      <c r="AF173" s="97"/>
    </row>
    <row r="174" spans="3:32" s="16" customFormat="1" ht="20.25" customHeight="1" x14ac:dyDescent="0.2">
      <c r="C174" s="18">
        <v>3640</v>
      </c>
      <c r="D174" s="255" t="s">
        <v>217</v>
      </c>
      <c r="E174" s="255"/>
      <c r="F174" s="255"/>
      <c r="G174" s="255"/>
      <c r="H174" s="255"/>
      <c r="I174" s="255"/>
      <c r="J174" s="255"/>
      <c r="K174" s="255"/>
      <c r="L174" s="255"/>
      <c r="M174" s="255"/>
      <c r="N174" s="255"/>
      <c r="O174" s="255"/>
      <c r="P174" s="254">
        <f>+P175</f>
        <v>2000</v>
      </c>
      <c r="Q174" s="254"/>
      <c r="R174" s="254"/>
      <c r="S174" s="254"/>
      <c r="T174" s="241"/>
      <c r="U174" s="241"/>
      <c r="V174" s="241"/>
      <c r="W174" s="243"/>
      <c r="X174" s="243"/>
      <c r="Y174" s="243"/>
      <c r="Z174" s="243"/>
      <c r="AA174" s="243"/>
      <c r="AB174" s="243"/>
      <c r="AC174" s="243"/>
      <c r="AD174" s="243">
        <f t="shared" si="32"/>
        <v>0</v>
      </c>
      <c r="AE174" s="108">
        <f t="shared" si="20"/>
        <v>2000</v>
      </c>
      <c r="AF174" s="97"/>
    </row>
    <row r="175" spans="3:32" s="16" customFormat="1" ht="20.25" customHeight="1" x14ac:dyDescent="0.2">
      <c r="C175" s="19">
        <v>3641</v>
      </c>
      <c r="D175" s="256" t="s">
        <v>217</v>
      </c>
      <c r="E175" s="256"/>
      <c r="F175" s="256"/>
      <c r="G175" s="256"/>
      <c r="H175" s="256"/>
      <c r="I175" s="256"/>
      <c r="J175" s="256"/>
      <c r="K175" s="256"/>
      <c r="L175" s="256"/>
      <c r="M175" s="256"/>
      <c r="N175" s="256"/>
      <c r="O175" s="256"/>
      <c r="P175" s="254">
        <f t="shared" si="33"/>
        <v>2000</v>
      </c>
      <c r="Q175" s="254"/>
      <c r="R175" s="254"/>
      <c r="S175" s="254"/>
      <c r="T175" s="241"/>
      <c r="U175" s="241"/>
      <c r="V175" s="241"/>
      <c r="W175" s="243"/>
      <c r="X175" s="243">
        <v>2000</v>
      </c>
      <c r="Y175" s="243"/>
      <c r="Z175" s="243"/>
      <c r="AA175" s="243"/>
      <c r="AB175" s="243"/>
      <c r="AC175" s="243"/>
      <c r="AD175" s="243">
        <f t="shared" si="32"/>
        <v>2000</v>
      </c>
      <c r="AE175" s="108">
        <f t="shared" si="20"/>
        <v>0</v>
      </c>
      <c r="AF175" s="97"/>
    </row>
    <row r="176" spans="3:32" s="39" customFormat="1" ht="20.25" customHeight="1" x14ac:dyDescent="0.25">
      <c r="C176" s="18">
        <v>3700</v>
      </c>
      <c r="D176" s="255" t="s">
        <v>218</v>
      </c>
      <c r="E176" s="255"/>
      <c r="F176" s="255"/>
      <c r="G176" s="255"/>
      <c r="H176" s="255"/>
      <c r="I176" s="255"/>
      <c r="J176" s="255"/>
      <c r="K176" s="255"/>
      <c r="L176" s="255"/>
      <c r="M176" s="255"/>
      <c r="N176" s="255"/>
      <c r="O176" s="255"/>
      <c r="P176" s="253">
        <f>+P177+P179</f>
        <v>165000</v>
      </c>
      <c r="Q176" s="253"/>
      <c r="R176" s="253"/>
      <c r="S176" s="253"/>
      <c r="T176" s="244"/>
      <c r="U176" s="244"/>
      <c r="V176" s="244"/>
      <c r="W176" s="245"/>
      <c r="X176" s="245"/>
      <c r="Y176" s="245"/>
      <c r="Z176" s="245"/>
      <c r="AA176" s="245"/>
      <c r="AB176" s="245"/>
      <c r="AC176" s="245"/>
      <c r="AD176" s="243">
        <f t="shared" si="32"/>
        <v>0</v>
      </c>
      <c r="AE176" s="108">
        <f t="shared" si="20"/>
        <v>165000</v>
      </c>
      <c r="AF176" s="96"/>
    </row>
    <row r="177" spans="3:32" s="16" customFormat="1" ht="20.25" customHeight="1" x14ac:dyDescent="0.2">
      <c r="C177" s="18">
        <v>3720</v>
      </c>
      <c r="D177" s="256" t="s">
        <v>219</v>
      </c>
      <c r="E177" s="256"/>
      <c r="F177" s="256"/>
      <c r="G177" s="256"/>
      <c r="H177" s="256"/>
      <c r="I177" s="256"/>
      <c r="J177" s="256"/>
      <c r="K177" s="256"/>
      <c r="L177" s="256"/>
      <c r="M177" s="256"/>
      <c r="N177" s="256"/>
      <c r="O177" s="256"/>
      <c r="P177" s="254">
        <f>+P178</f>
        <v>30000</v>
      </c>
      <c r="Q177" s="254"/>
      <c r="R177" s="254"/>
      <c r="S177" s="254"/>
      <c r="T177" s="241"/>
      <c r="U177" s="241"/>
      <c r="V177" s="241"/>
      <c r="W177" s="243"/>
      <c r="X177" s="243"/>
      <c r="Y177" s="243"/>
      <c r="Z177" s="243"/>
      <c r="AA177" s="243"/>
      <c r="AB177" s="243"/>
      <c r="AC177" s="243"/>
      <c r="AD177" s="243">
        <f t="shared" si="32"/>
        <v>0</v>
      </c>
      <c r="AE177" s="108">
        <f t="shared" si="20"/>
        <v>30000</v>
      </c>
      <c r="AF177" s="97"/>
    </row>
    <row r="178" spans="3:32" s="16" customFormat="1" ht="20.25" customHeight="1" x14ac:dyDescent="0.2">
      <c r="C178" s="19">
        <v>3721</v>
      </c>
      <c r="D178" s="256" t="s">
        <v>219</v>
      </c>
      <c r="E178" s="256"/>
      <c r="F178" s="256"/>
      <c r="G178" s="256"/>
      <c r="H178" s="256"/>
      <c r="I178" s="256"/>
      <c r="J178" s="256"/>
      <c r="K178" s="256"/>
      <c r="L178" s="256"/>
      <c r="M178" s="256"/>
      <c r="N178" s="256"/>
      <c r="O178" s="256"/>
      <c r="P178" s="254">
        <f t="shared" ref="P178:P180" si="34">+AD178</f>
        <v>30000</v>
      </c>
      <c r="Q178" s="254"/>
      <c r="R178" s="254"/>
      <c r="S178" s="254"/>
      <c r="T178" s="241"/>
      <c r="U178" s="241"/>
      <c r="V178" s="241"/>
      <c r="W178" s="243"/>
      <c r="X178" s="243">
        <v>15000</v>
      </c>
      <c r="Y178" s="243"/>
      <c r="Z178" s="243">
        <v>15000</v>
      </c>
      <c r="AA178" s="243"/>
      <c r="AB178" s="243"/>
      <c r="AC178" s="243"/>
      <c r="AD178" s="243">
        <f t="shared" si="32"/>
        <v>30000</v>
      </c>
      <c r="AE178" s="108">
        <f t="shared" si="20"/>
        <v>0</v>
      </c>
      <c r="AF178" s="97"/>
    </row>
    <row r="179" spans="3:32" s="16" customFormat="1" ht="20.25" customHeight="1" x14ac:dyDescent="0.2">
      <c r="C179" s="18">
        <v>3750</v>
      </c>
      <c r="D179" s="256" t="s">
        <v>220</v>
      </c>
      <c r="E179" s="256"/>
      <c r="F179" s="256"/>
      <c r="G179" s="256"/>
      <c r="H179" s="256"/>
      <c r="I179" s="256"/>
      <c r="J179" s="256"/>
      <c r="K179" s="256"/>
      <c r="L179" s="256"/>
      <c r="M179" s="256"/>
      <c r="N179" s="256"/>
      <c r="O179" s="256"/>
      <c r="P179" s="253">
        <f>+P180</f>
        <v>135000</v>
      </c>
      <c r="Q179" s="253"/>
      <c r="R179" s="253"/>
      <c r="S179" s="253"/>
      <c r="T179" s="241"/>
      <c r="U179" s="241"/>
      <c r="V179" s="241"/>
      <c r="W179" s="243"/>
      <c r="X179" s="243"/>
      <c r="Y179" s="243"/>
      <c r="Z179" s="243"/>
      <c r="AA179" s="243"/>
      <c r="AB179" s="243"/>
      <c r="AC179" s="243"/>
      <c r="AD179" s="243">
        <f t="shared" si="32"/>
        <v>0</v>
      </c>
      <c r="AE179" s="108">
        <f t="shared" si="20"/>
        <v>135000</v>
      </c>
      <c r="AF179" s="97"/>
    </row>
    <row r="180" spans="3:32" s="16" customFormat="1" ht="20.25" customHeight="1" x14ac:dyDescent="0.2">
      <c r="C180" s="19">
        <v>3751</v>
      </c>
      <c r="D180" s="256" t="s">
        <v>139</v>
      </c>
      <c r="E180" s="256"/>
      <c r="F180" s="256"/>
      <c r="G180" s="256"/>
      <c r="H180" s="256"/>
      <c r="I180" s="256"/>
      <c r="J180" s="256"/>
      <c r="K180" s="256"/>
      <c r="L180" s="256"/>
      <c r="M180" s="256"/>
      <c r="N180" s="256"/>
      <c r="O180" s="256"/>
      <c r="P180" s="254">
        <f t="shared" si="34"/>
        <v>135000</v>
      </c>
      <c r="Q180" s="254"/>
      <c r="R180" s="254"/>
      <c r="S180" s="254"/>
      <c r="T180" s="241"/>
      <c r="U180" s="241"/>
      <c r="V180" s="241"/>
      <c r="W180" s="243">
        <v>10000</v>
      </c>
      <c r="X180" s="243">
        <v>125000</v>
      </c>
      <c r="Y180" s="243"/>
      <c r="Z180" s="243"/>
      <c r="AA180" s="243"/>
      <c r="AB180" s="243"/>
      <c r="AC180" s="243"/>
      <c r="AD180" s="243">
        <f t="shared" si="32"/>
        <v>135000</v>
      </c>
      <c r="AE180" s="108">
        <f t="shared" si="20"/>
        <v>0</v>
      </c>
      <c r="AF180" s="97"/>
    </row>
    <row r="181" spans="3:32" s="39" customFormat="1" ht="20.25" customHeight="1" x14ac:dyDescent="0.25">
      <c r="C181" s="18">
        <v>3800</v>
      </c>
      <c r="D181" s="255" t="s">
        <v>221</v>
      </c>
      <c r="E181" s="255"/>
      <c r="F181" s="255"/>
      <c r="G181" s="255"/>
      <c r="H181" s="255"/>
      <c r="I181" s="255"/>
      <c r="J181" s="255"/>
      <c r="K181" s="255"/>
      <c r="L181" s="255"/>
      <c r="M181" s="255"/>
      <c r="N181" s="255"/>
      <c r="O181" s="255"/>
      <c r="P181" s="253">
        <f>+P182</f>
        <v>360000</v>
      </c>
      <c r="Q181" s="253"/>
      <c r="R181" s="253"/>
      <c r="S181" s="253"/>
      <c r="T181" s="244"/>
      <c r="U181" s="244"/>
      <c r="V181" s="244"/>
      <c r="W181" s="245"/>
      <c r="X181" s="245"/>
      <c r="Y181" s="245"/>
      <c r="Z181" s="245"/>
      <c r="AA181" s="245"/>
      <c r="AB181" s="245"/>
      <c r="AC181" s="245"/>
      <c r="AD181" s="243">
        <f t="shared" si="32"/>
        <v>0</v>
      </c>
      <c r="AE181" s="108">
        <f t="shared" si="20"/>
        <v>360000</v>
      </c>
      <c r="AF181" s="96"/>
    </row>
    <row r="182" spans="3:32" s="39" customFormat="1" ht="20.25" customHeight="1" x14ac:dyDescent="0.25">
      <c r="C182" s="18">
        <v>3820</v>
      </c>
      <c r="D182" s="255" t="s">
        <v>222</v>
      </c>
      <c r="E182" s="255"/>
      <c r="F182" s="255"/>
      <c r="G182" s="255"/>
      <c r="H182" s="255"/>
      <c r="I182" s="255"/>
      <c r="J182" s="255"/>
      <c r="K182" s="255"/>
      <c r="L182" s="255"/>
      <c r="M182" s="255"/>
      <c r="N182" s="255"/>
      <c r="O182" s="255"/>
      <c r="P182" s="253">
        <f>SUM(P183:S184)</f>
        <v>360000</v>
      </c>
      <c r="Q182" s="253"/>
      <c r="R182" s="253"/>
      <c r="S182" s="253"/>
      <c r="T182" s="244"/>
      <c r="U182" s="244"/>
      <c r="V182" s="244"/>
      <c r="W182" s="245"/>
      <c r="X182" s="245"/>
      <c r="Y182" s="245"/>
      <c r="Z182" s="245"/>
      <c r="AA182" s="245"/>
      <c r="AB182" s="245"/>
      <c r="AC182" s="245"/>
      <c r="AD182" s="243">
        <f t="shared" si="32"/>
        <v>0</v>
      </c>
      <c r="AE182" s="108">
        <f t="shared" si="20"/>
        <v>360000</v>
      </c>
      <c r="AF182" s="96"/>
    </row>
    <row r="183" spans="3:32" s="16" customFormat="1" ht="20.25" customHeight="1" x14ac:dyDescent="0.2">
      <c r="C183" s="19">
        <v>3821</v>
      </c>
      <c r="D183" s="256" t="s">
        <v>140</v>
      </c>
      <c r="E183" s="256"/>
      <c r="F183" s="256"/>
      <c r="G183" s="256"/>
      <c r="H183" s="256"/>
      <c r="I183" s="256"/>
      <c r="J183" s="256"/>
      <c r="K183" s="256"/>
      <c r="L183" s="256"/>
      <c r="M183" s="256"/>
      <c r="N183" s="256"/>
      <c r="O183" s="256"/>
      <c r="P183" s="254">
        <f t="shared" ref="P183:P184" si="35">+AD183</f>
        <v>150000</v>
      </c>
      <c r="Q183" s="254"/>
      <c r="R183" s="254"/>
      <c r="S183" s="254"/>
      <c r="T183" s="241"/>
      <c r="U183" s="241"/>
      <c r="V183" s="241"/>
      <c r="W183" s="243"/>
      <c r="X183" s="243">
        <v>150000</v>
      </c>
      <c r="Y183" s="243"/>
      <c r="Z183" s="243"/>
      <c r="AA183" s="243"/>
      <c r="AB183" s="243"/>
      <c r="AC183" s="243"/>
      <c r="AD183" s="243">
        <f t="shared" si="32"/>
        <v>150000</v>
      </c>
      <c r="AE183" s="108">
        <f t="shared" si="20"/>
        <v>0</v>
      </c>
      <c r="AF183" s="97"/>
    </row>
    <row r="184" spans="3:32" s="16" customFormat="1" ht="20.25" customHeight="1" x14ac:dyDescent="0.2">
      <c r="C184" s="19">
        <v>3822</v>
      </c>
      <c r="D184" s="256" t="s">
        <v>141</v>
      </c>
      <c r="E184" s="256"/>
      <c r="F184" s="256"/>
      <c r="G184" s="256"/>
      <c r="H184" s="256"/>
      <c r="I184" s="256"/>
      <c r="J184" s="256"/>
      <c r="K184" s="256"/>
      <c r="L184" s="256"/>
      <c r="M184" s="256"/>
      <c r="N184" s="256"/>
      <c r="O184" s="256"/>
      <c r="P184" s="254">
        <f t="shared" si="35"/>
        <v>210000</v>
      </c>
      <c r="Q184" s="254"/>
      <c r="R184" s="254"/>
      <c r="S184" s="254"/>
      <c r="T184" s="241"/>
      <c r="U184" s="241"/>
      <c r="V184" s="241"/>
      <c r="W184" s="243">
        <v>22000</v>
      </c>
      <c r="X184" s="243">
        <v>188000</v>
      </c>
      <c r="Y184" s="243"/>
      <c r="Z184" s="243"/>
      <c r="AA184" s="243"/>
      <c r="AB184" s="243"/>
      <c r="AC184" s="243"/>
      <c r="AD184" s="243">
        <f t="shared" si="32"/>
        <v>210000</v>
      </c>
      <c r="AE184" s="108">
        <f t="shared" si="20"/>
        <v>0</v>
      </c>
      <c r="AF184" s="97"/>
    </row>
    <row r="185" spans="3:32" s="39" customFormat="1" ht="20.25" customHeight="1" x14ac:dyDescent="0.25">
      <c r="C185" s="18">
        <v>3900</v>
      </c>
      <c r="D185" s="255" t="s">
        <v>223</v>
      </c>
      <c r="E185" s="255"/>
      <c r="F185" s="255"/>
      <c r="G185" s="255"/>
      <c r="H185" s="255"/>
      <c r="I185" s="255"/>
      <c r="J185" s="255"/>
      <c r="K185" s="255"/>
      <c r="L185" s="255"/>
      <c r="M185" s="255"/>
      <c r="N185" s="255"/>
      <c r="O185" s="255"/>
      <c r="P185" s="253">
        <f>+P186+P188+P190</f>
        <v>176000</v>
      </c>
      <c r="Q185" s="253"/>
      <c r="R185" s="253"/>
      <c r="S185" s="253"/>
      <c r="T185" s="244"/>
      <c r="U185" s="244"/>
      <c r="V185" s="244"/>
      <c r="W185" s="245"/>
      <c r="X185" s="245"/>
      <c r="Y185" s="245"/>
      <c r="Z185" s="245"/>
      <c r="AA185" s="245"/>
      <c r="AB185" s="245"/>
      <c r="AC185" s="245"/>
      <c r="AD185" s="243">
        <f t="shared" si="32"/>
        <v>0</v>
      </c>
      <c r="AE185" s="108">
        <f t="shared" si="20"/>
        <v>176000</v>
      </c>
      <c r="AF185" s="96"/>
    </row>
    <row r="186" spans="3:32" s="39" customFormat="1" ht="20.25" customHeight="1" x14ac:dyDescent="0.25">
      <c r="C186" s="18">
        <v>3920</v>
      </c>
      <c r="D186" s="255" t="s">
        <v>224</v>
      </c>
      <c r="E186" s="255"/>
      <c r="F186" s="255"/>
      <c r="G186" s="255"/>
      <c r="H186" s="255"/>
      <c r="I186" s="255"/>
      <c r="J186" s="255"/>
      <c r="K186" s="255"/>
      <c r="L186" s="255"/>
      <c r="M186" s="255"/>
      <c r="N186" s="255"/>
      <c r="O186" s="255"/>
      <c r="P186" s="253">
        <f>+P187</f>
        <v>97000</v>
      </c>
      <c r="Q186" s="253"/>
      <c r="R186" s="253"/>
      <c r="S186" s="253"/>
      <c r="T186" s="244"/>
      <c r="U186" s="244"/>
      <c r="V186" s="244"/>
      <c r="W186" s="245"/>
      <c r="X186" s="245"/>
      <c r="Y186" s="245"/>
      <c r="Z186" s="245"/>
      <c r="AA186" s="245"/>
      <c r="AB186" s="245"/>
      <c r="AC186" s="245"/>
      <c r="AD186" s="243">
        <f t="shared" si="32"/>
        <v>0</v>
      </c>
      <c r="AE186" s="108">
        <f t="shared" si="20"/>
        <v>97000</v>
      </c>
      <c r="AF186" s="96"/>
    </row>
    <row r="187" spans="3:32" s="16" customFormat="1" ht="20.25" customHeight="1" x14ac:dyDescent="0.2">
      <c r="C187" s="19">
        <v>3921</v>
      </c>
      <c r="D187" s="256" t="s">
        <v>224</v>
      </c>
      <c r="E187" s="256"/>
      <c r="F187" s="256"/>
      <c r="G187" s="256"/>
      <c r="H187" s="256"/>
      <c r="I187" s="256"/>
      <c r="J187" s="256"/>
      <c r="K187" s="256"/>
      <c r="L187" s="256"/>
      <c r="M187" s="256"/>
      <c r="N187" s="256"/>
      <c r="O187" s="256"/>
      <c r="P187" s="254">
        <f t="shared" ref="P187" si="36">+AD187</f>
        <v>97000</v>
      </c>
      <c r="Q187" s="254"/>
      <c r="R187" s="254"/>
      <c r="S187" s="254"/>
      <c r="T187" s="241"/>
      <c r="U187" s="241"/>
      <c r="V187" s="241"/>
      <c r="W187" s="243">
        <v>5000</v>
      </c>
      <c r="X187" s="243">
        <v>67000</v>
      </c>
      <c r="Y187" s="243"/>
      <c r="Z187" s="243">
        <v>25000</v>
      </c>
      <c r="AA187" s="243"/>
      <c r="AB187" s="243"/>
      <c r="AC187" s="243"/>
      <c r="AD187" s="243">
        <f t="shared" si="32"/>
        <v>97000</v>
      </c>
      <c r="AE187" s="108">
        <f t="shared" si="20"/>
        <v>0</v>
      </c>
      <c r="AF187" s="97"/>
    </row>
    <row r="188" spans="3:32" s="39" customFormat="1" ht="31.5" customHeight="1" x14ac:dyDescent="0.25">
      <c r="C188" s="18">
        <v>3980</v>
      </c>
      <c r="D188" s="255" t="s">
        <v>142</v>
      </c>
      <c r="E188" s="255"/>
      <c r="F188" s="255"/>
      <c r="G188" s="255"/>
      <c r="H188" s="255"/>
      <c r="I188" s="255"/>
      <c r="J188" s="255"/>
      <c r="K188" s="255"/>
      <c r="L188" s="255"/>
      <c r="M188" s="255"/>
      <c r="N188" s="255"/>
      <c r="O188" s="255"/>
      <c r="P188" s="253">
        <f>+P189</f>
        <v>60000</v>
      </c>
      <c r="Q188" s="253"/>
      <c r="R188" s="253"/>
      <c r="S188" s="253"/>
      <c r="T188" s="244"/>
      <c r="U188" s="244"/>
      <c r="V188" s="244"/>
      <c r="W188" s="245"/>
      <c r="X188" s="245"/>
      <c r="Y188" s="245"/>
      <c r="Z188" s="245"/>
      <c r="AA188" s="245"/>
      <c r="AB188" s="245"/>
      <c r="AC188" s="245"/>
      <c r="AD188" s="243">
        <f t="shared" si="32"/>
        <v>0</v>
      </c>
      <c r="AE188" s="108">
        <f t="shared" si="20"/>
        <v>60000</v>
      </c>
      <c r="AF188" s="96"/>
    </row>
    <row r="189" spans="3:32" s="16" customFormat="1" ht="20.25" customHeight="1" x14ac:dyDescent="0.2">
      <c r="C189" s="19">
        <v>3981</v>
      </c>
      <c r="D189" s="256" t="s">
        <v>142</v>
      </c>
      <c r="E189" s="256"/>
      <c r="F189" s="256"/>
      <c r="G189" s="256"/>
      <c r="H189" s="256"/>
      <c r="I189" s="256"/>
      <c r="J189" s="256"/>
      <c r="K189" s="256"/>
      <c r="L189" s="256"/>
      <c r="M189" s="256"/>
      <c r="N189" s="256"/>
      <c r="O189" s="256"/>
      <c r="P189" s="254">
        <f t="shared" ref="P189" si="37">+AD189</f>
        <v>60000</v>
      </c>
      <c r="Q189" s="254"/>
      <c r="R189" s="254"/>
      <c r="S189" s="254"/>
      <c r="T189" s="241"/>
      <c r="U189" s="241"/>
      <c r="V189" s="241"/>
      <c r="W189" s="243">
        <v>5000</v>
      </c>
      <c r="X189" s="243">
        <v>45000</v>
      </c>
      <c r="Y189" s="243"/>
      <c r="Z189" s="243">
        <v>10000</v>
      </c>
      <c r="AA189" s="243"/>
      <c r="AB189" s="243"/>
      <c r="AC189" s="243"/>
      <c r="AD189" s="243">
        <f t="shared" si="32"/>
        <v>60000</v>
      </c>
      <c r="AE189" s="108">
        <f t="shared" si="20"/>
        <v>0</v>
      </c>
      <c r="AF189" s="97"/>
    </row>
    <row r="190" spans="3:32" s="39" customFormat="1" ht="20.25" customHeight="1" x14ac:dyDescent="0.25">
      <c r="C190" s="18">
        <v>3990</v>
      </c>
      <c r="D190" s="255" t="s">
        <v>225</v>
      </c>
      <c r="E190" s="255"/>
      <c r="F190" s="255"/>
      <c r="G190" s="255"/>
      <c r="H190" s="255"/>
      <c r="I190" s="255"/>
      <c r="J190" s="255"/>
      <c r="K190" s="255"/>
      <c r="L190" s="255"/>
      <c r="M190" s="255"/>
      <c r="N190" s="255"/>
      <c r="O190" s="255"/>
      <c r="P190" s="253">
        <f>+P191</f>
        <v>19000</v>
      </c>
      <c r="Q190" s="253"/>
      <c r="R190" s="253"/>
      <c r="S190" s="253"/>
      <c r="T190" s="244"/>
      <c r="U190" s="244"/>
      <c r="V190" s="244"/>
      <c r="W190" s="245"/>
      <c r="X190" s="245"/>
      <c r="Y190" s="245"/>
      <c r="Z190" s="245"/>
      <c r="AA190" s="245"/>
      <c r="AB190" s="245"/>
      <c r="AC190" s="245"/>
      <c r="AD190" s="243">
        <f t="shared" si="32"/>
        <v>0</v>
      </c>
      <c r="AE190" s="108">
        <f t="shared" si="20"/>
        <v>19000</v>
      </c>
      <c r="AF190" s="96"/>
    </row>
    <row r="191" spans="3:32" s="16" customFormat="1" ht="20.25" customHeight="1" x14ac:dyDescent="0.2">
      <c r="C191" s="19">
        <v>3993</v>
      </c>
      <c r="D191" s="256" t="s">
        <v>143</v>
      </c>
      <c r="E191" s="256"/>
      <c r="F191" s="256"/>
      <c r="G191" s="256"/>
      <c r="H191" s="256"/>
      <c r="I191" s="256"/>
      <c r="J191" s="256"/>
      <c r="K191" s="256"/>
      <c r="L191" s="256"/>
      <c r="M191" s="256"/>
      <c r="N191" s="256"/>
      <c r="O191" s="256"/>
      <c r="P191" s="254">
        <f t="shared" ref="P191" si="38">+AD191</f>
        <v>19000</v>
      </c>
      <c r="Q191" s="254"/>
      <c r="R191" s="254"/>
      <c r="S191" s="254"/>
      <c r="T191" s="241"/>
      <c r="U191" s="241"/>
      <c r="V191" s="241"/>
      <c r="W191" s="243">
        <v>5000</v>
      </c>
      <c r="X191" s="243">
        <v>14000</v>
      </c>
      <c r="Y191" s="243"/>
      <c r="Z191" s="243"/>
      <c r="AA191" s="243"/>
      <c r="AB191" s="243"/>
      <c r="AC191" s="243"/>
      <c r="AD191" s="243">
        <f t="shared" si="32"/>
        <v>19000</v>
      </c>
      <c r="AE191" s="108">
        <f t="shared" si="20"/>
        <v>0</v>
      </c>
      <c r="AF191" s="97"/>
    </row>
    <row r="192" spans="3:32" s="39" customFormat="1" ht="24" customHeight="1" x14ac:dyDescent="0.25">
      <c r="C192" s="18">
        <v>4000</v>
      </c>
      <c r="D192" s="255" t="s">
        <v>226</v>
      </c>
      <c r="E192" s="255"/>
      <c r="F192" s="255"/>
      <c r="G192" s="255"/>
      <c r="H192" s="255"/>
      <c r="I192" s="255"/>
      <c r="J192" s="255"/>
      <c r="K192" s="255"/>
      <c r="L192" s="255"/>
      <c r="M192" s="255"/>
      <c r="N192" s="255"/>
      <c r="O192" s="255"/>
      <c r="P192" s="253">
        <f>+P193</f>
        <v>10000</v>
      </c>
      <c r="Q192" s="253"/>
      <c r="R192" s="253"/>
      <c r="S192" s="253"/>
      <c r="T192" s="244"/>
      <c r="U192" s="244"/>
      <c r="V192" s="244"/>
      <c r="W192" s="245"/>
      <c r="X192" s="245"/>
      <c r="Y192" s="245"/>
      <c r="Z192" s="245"/>
      <c r="AA192" s="245"/>
      <c r="AB192" s="245"/>
      <c r="AC192" s="245"/>
      <c r="AD192" s="243">
        <f t="shared" si="32"/>
        <v>0</v>
      </c>
      <c r="AE192" s="108">
        <f t="shared" si="20"/>
        <v>10000</v>
      </c>
      <c r="AF192" s="96"/>
    </row>
    <row r="193" spans="3:32" s="39" customFormat="1" ht="20.25" customHeight="1" x14ac:dyDescent="0.25">
      <c r="C193" s="18">
        <v>4400</v>
      </c>
      <c r="D193" s="255" t="s">
        <v>227</v>
      </c>
      <c r="E193" s="255"/>
      <c r="F193" s="255"/>
      <c r="G193" s="255"/>
      <c r="H193" s="255"/>
      <c r="I193" s="255"/>
      <c r="J193" s="255"/>
      <c r="K193" s="255"/>
      <c r="L193" s="255"/>
      <c r="M193" s="255"/>
      <c r="N193" s="255"/>
      <c r="O193" s="255"/>
      <c r="P193" s="253">
        <f>+P194</f>
        <v>10000</v>
      </c>
      <c r="Q193" s="253"/>
      <c r="R193" s="253"/>
      <c r="S193" s="253"/>
      <c r="T193" s="244"/>
      <c r="U193" s="244"/>
      <c r="V193" s="244"/>
      <c r="W193" s="245"/>
      <c r="X193" s="245"/>
      <c r="Y193" s="245"/>
      <c r="Z193" s="245"/>
      <c r="AA193" s="245"/>
      <c r="AB193" s="245"/>
      <c r="AC193" s="245"/>
      <c r="AD193" s="243">
        <f t="shared" si="32"/>
        <v>0</v>
      </c>
      <c r="AE193" s="108">
        <f t="shared" si="20"/>
        <v>10000</v>
      </c>
      <c r="AF193" s="96"/>
    </row>
    <row r="194" spans="3:32" s="16" customFormat="1" ht="20.25" customHeight="1" x14ac:dyDescent="0.2">
      <c r="C194" s="19">
        <v>4431</v>
      </c>
      <c r="D194" s="256" t="s">
        <v>144</v>
      </c>
      <c r="E194" s="256"/>
      <c r="F194" s="256"/>
      <c r="G194" s="256"/>
      <c r="H194" s="256"/>
      <c r="I194" s="256"/>
      <c r="J194" s="256"/>
      <c r="K194" s="256"/>
      <c r="L194" s="256"/>
      <c r="M194" s="256"/>
      <c r="N194" s="256"/>
      <c r="O194" s="256"/>
      <c r="P194" s="254">
        <f t="shared" ref="P194" si="39">+AD194</f>
        <v>10000</v>
      </c>
      <c r="Q194" s="254"/>
      <c r="R194" s="254"/>
      <c r="S194" s="254"/>
      <c r="T194" s="241"/>
      <c r="U194" s="241"/>
      <c r="V194" s="241"/>
      <c r="W194" s="243"/>
      <c r="X194" s="243">
        <v>10000</v>
      </c>
      <c r="Y194" s="243"/>
      <c r="Z194" s="243"/>
      <c r="AA194" s="243"/>
      <c r="AB194" s="243"/>
      <c r="AC194" s="243"/>
      <c r="AD194" s="243">
        <f t="shared" si="32"/>
        <v>10000</v>
      </c>
      <c r="AE194" s="108">
        <f t="shared" si="20"/>
        <v>0</v>
      </c>
      <c r="AF194" s="97"/>
    </row>
    <row r="195" spans="3:32" s="39" customFormat="1" ht="20.25" customHeight="1" x14ac:dyDescent="0.25">
      <c r="C195" s="18">
        <v>5000</v>
      </c>
      <c r="D195" s="255" t="s">
        <v>413</v>
      </c>
      <c r="E195" s="255"/>
      <c r="F195" s="255"/>
      <c r="G195" s="255"/>
      <c r="H195" s="255"/>
      <c r="I195" s="255"/>
      <c r="J195" s="255"/>
      <c r="K195" s="255"/>
      <c r="L195" s="255"/>
      <c r="M195" s="255"/>
      <c r="N195" s="255"/>
      <c r="O195" s="255"/>
      <c r="P195" s="253">
        <f>+P196+P198+P204+P206</f>
        <v>250000</v>
      </c>
      <c r="Q195" s="253"/>
      <c r="R195" s="253"/>
      <c r="S195" s="253"/>
      <c r="T195" s="244"/>
      <c r="U195" s="244"/>
      <c r="V195" s="244"/>
      <c r="W195" s="245"/>
      <c r="X195" s="245"/>
      <c r="Y195" s="245"/>
      <c r="Z195" s="245"/>
      <c r="AA195" s="245"/>
      <c r="AB195" s="245"/>
      <c r="AC195" s="245"/>
      <c r="AD195" s="243">
        <f t="shared" si="32"/>
        <v>0</v>
      </c>
      <c r="AE195" s="108">
        <f t="shared" si="20"/>
        <v>250000</v>
      </c>
      <c r="AF195" s="96"/>
    </row>
    <row r="196" spans="3:32" s="16" customFormat="1" ht="20.25" customHeight="1" x14ac:dyDescent="0.2">
      <c r="C196" s="18">
        <v>5150</v>
      </c>
      <c r="D196" s="255" t="s">
        <v>228</v>
      </c>
      <c r="E196" s="255"/>
      <c r="F196" s="255"/>
      <c r="G196" s="255"/>
      <c r="H196" s="255"/>
      <c r="I196" s="255"/>
      <c r="J196" s="255"/>
      <c r="K196" s="255"/>
      <c r="L196" s="255"/>
      <c r="M196" s="255"/>
      <c r="N196" s="255"/>
      <c r="O196" s="255"/>
      <c r="P196" s="253">
        <f>+P197</f>
        <v>0</v>
      </c>
      <c r="Q196" s="253"/>
      <c r="R196" s="253"/>
      <c r="S196" s="253"/>
      <c r="T196" s="241"/>
      <c r="U196" s="241"/>
      <c r="V196" s="241"/>
      <c r="W196" s="243"/>
      <c r="X196" s="243"/>
      <c r="Y196" s="243"/>
      <c r="Z196" s="243"/>
      <c r="AA196" s="243"/>
      <c r="AB196" s="243"/>
      <c r="AC196" s="243"/>
      <c r="AD196" s="243">
        <f t="shared" si="32"/>
        <v>0</v>
      </c>
      <c r="AE196" s="108">
        <f t="shared" si="20"/>
        <v>0</v>
      </c>
      <c r="AF196" s="97"/>
    </row>
    <row r="197" spans="3:32" s="39" customFormat="1" ht="20.25" customHeight="1" x14ac:dyDescent="0.25">
      <c r="C197" s="19">
        <v>5151</v>
      </c>
      <c r="D197" s="256" t="s">
        <v>228</v>
      </c>
      <c r="E197" s="256"/>
      <c r="F197" s="256"/>
      <c r="G197" s="256"/>
      <c r="H197" s="256"/>
      <c r="I197" s="256"/>
      <c r="J197" s="256"/>
      <c r="K197" s="256"/>
      <c r="L197" s="256"/>
      <c r="M197" s="256"/>
      <c r="N197" s="256"/>
      <c r="O197" s="256"/>
      <c r="P197" s="254">
        <f>+AD197</f>
        <v>0</v>
      </c>
      <c r="Q197" s="254"/>
      <c r="R197" s="254"/>
      <c r="S197" s="254"/>
      <c r="T197" s="244"/>
      <c r="U197" s="244"/>
      <c r="V197" s="244"/>
      <c r="W197" s="245"/>
      <c r="X197" s="245"/>
      <c r="Y197" s="245"/>
      <c r="Z197" s="245"/>
      <c r="AA197" s="245"/>
      <c r="AB197" s="245"/>
      <c r="AC197" s="245"/>
      <c r="AD197" s="243">
        <f t="shared" si="32"/>
        <v>0</v>
      </c>
      <c r="AE197" s="108">
        <f t="shared" si="20"/>
        <v>0</v>
      </c>
      <c r="AF197" s="96"/>
    </row>
    <row r="198" spans="3:32" s="39" customFormat="1" ht="20.25" customHeight="1" x14ac:dyDescent="0.25">
      <c r="C198" s="18">
        <v>5400</v>
      </c>
      <c r="D198" s="255" t="s">
        <v>229</v>
      </c>
      <c r="E198" s="255"/>
      <c r="F198" s="255"/>
      <c r="G198" s="255"/>
      <c r="H198" s="255"/>
      <c r="I198" s="255"/>
      <c r="J198" s="255"/>
      <c r="K198" s="255"/>
      <c r="L198" s="255"/>
      <c r="M198" s="255"/>
      <c r="N198" s="255"/>
      <c r="O198" s="255"/>
      <c r="P198" s="253">
        <f>+P199+P201</f>
        <v>150000</v>
      </c>
      <c r="Q198" s="253"/>
      <c r="R198" s="253"/>
      <c r="S198" s="253"/>
      <c r="T198" s="244"/>
      <c r="U198" s="244"/>
      <c r="V198" s="244"/>
      <c r="W198" s="245"/>
      <c r="X198" s="245"/>
      <c r="Y198" s="245"/>
      <c r="Z198" s="245"/>
      <c r="AA198" s="245"/>
      <c r="AB198" s="245"/>
      <c r="AC198" s="245"/>
      <c r="AD198" s="243">
        <f t="shared" si="32"/>
        <v>0</v>
      </c>
      <c r="AE198" s="108">
        <f t="shared" si="20"/>
        <v>150000</v>
      </c>
      <c r="AF198" s="96"/>
    </row>
    <row r="199" spans="3:32" s="16" customFormat="1" ht="20.25" customHeight="1" x14ac:dyDescent="0.2">
      <c r="C199" s="18">
        <v>5410</v>
      </c>
      <c r="D199" s="255" t="s">
        <v>230</v>
      </c>
      <c r="E199" s="255"/>
      <c r="F199" s="255"/>
      <c r="G199" s="255"/>
      <c r="H199" s="255"/>
      <c r="I199" s="255"/>
      <c r="J199" s="255"/>
      <c r="K199" s="255"/>
      <c r="L199" s="255"/>
      <c r="M199" s="255"/>
      <c r="N199" s="255"/>
      <c r="O199" s="255"/>
      <c r="P199" s="253">
        <f>+P200</f>
        <v>0</v>
      </c>
      <c r="Q199" s="253"/>
      <c r="R199" s="253"/>
      <c r="S199" s="253"/>
      <c r="T199" s="241"/>
      <c r="U199" s="241"/>
      <c r="V199" s="241"/>
      <c r="W199" s="243"/>
      <c r="X199" s="243"/>
      <c r="Y199" s="243"/>
      <c r="Z199" s="243"/>
      <c r="AA199" s="243"/>
      <c r="AB199" s="243"/>
      <c r="AC199" s="243"/>
      <c r="AD199" s="243">
        <f t="shared" si="32"/>
        <v>0</v>
      </c>
      <c r="AE199" s="108">
        <f t="shared" si="20"/>
        <v>0</v>
      </c>
      <c r="AF199" s="97"/>
    </row>
    <row r="200" spans="3:32" s="39" customFormat="1" ht="20.25" customHeight="1" x14ac:dyDescent="0.25">
      <c r="C200" s="19">
        <v>5411</v>
      </c>
      <c r="D200" s="256" t="s">
        <v>231</v>
      </c>
      <c r="E200" s="256"/>
      <c r="F200" s="256"/>
      <c r="G200" s="256"/>
      <c r="H200" s="256"/>
      <c r="I200" s="256"/>
      <c r="J200" s="256"/>
      <c r="K200" s="256"/>
      <c r="L200" s="256"/>
      <c r="M200" s="256"/>
      <c r="N200" s="256"/>
      <c r="O200" s="256"/>
      <c r="P200" s="254">
        <f t="shared" ref="P200" si="40">+AD199</f>
        <v>0</v>
      </c>
      <c r="Q200" s="254"/>
      <c r="R200" s="254"/>
      <c r="S200" s="254"/>
      <c r="T200" s="244"/>
      <c r="U200" s="244"/>
      <c r="V200" s="244"/>
      <c r="W200" s="245"/>
      <c r="X200" s="245"/>
      <c r="Y200" s="245"/>
      <c r="Z200" s="245"/>
      <c r="AA200" s="245"/>
      <c r="AB200" s="245"/>
      <c r="AC200" s="245"/>
      <c r="AD200" s="243">
        <f t="shared" si="32"/>
        <v>0</v>
      </c>
      <c r="AE200" s="108">
        <f t="shared" si="20"/>
        <v>0</v>
      </c>
      <c r="AF200" s="96"/>
    </row>
    <row r="201" spans="3:32" s="16" customFormat="1" ht="20.25" customHeight="1" x14ac:dyDescent="0.2">
      <c r="C201" s="18">
        <v>5490</v>
      </c>
      <c r="D201" s="255" t="s">
        <v>232</v>
      </c>
      <c r="E201" s="255"/>
      <c r="F201" s="255"/>
      <c r="G201" s="255"/>
      <c r="H201" s="255"/>
      <c r="I201" s="255"/>
      <c r="J201" s="255"/>
      <c r="K201" s="255"/>
      <c r="L201" s="255"/>
      <c r="M201" s="255"/>
      <c r="N201" s="255"/>
      <c r="O201" s="255"/>
      <c r="P201" s="253">
        <f>SUM(P202:S203)</f>
        <v>150000</v>
      </c>
      <c r="Q201" s="253"/>
      <c r="R201" s="253"/>
      <c r="S201" s="253"/>
      <c r="T201" s="241"/>
      <c r="U201" s="241"/>
      <c r="V201" s="241"/>
      <c r="W201" s="243"/>
      <c r="X201" s="243"/>
      <c r="Y201" s="243"/>
      <c r="Z201" s="243"/>
      <c r="AA201" s="243"/>
      <c r="AB201" s="243"/>
      <c r="AC201" s="243"/>
      <c r="AD201" s="243">
        <f t="shared" si="32"/>
        <v>0</v>
      </c>
      <c r="AE201" s="108">
        <f t="shared" si="20"/>
        <v>150000</v>
      </c>
      <c r="AF201" s="97"/>
    </row>
    <row r="202" spans="3:32" s="16" customFormat="1" ht="20.25" customHeight="1" x14ac:dyDescent="0.2">
      <c r="C202" s="19">
        <v>5491</v>
      </c>
      <c r="D202" s="256" t="s">
        <v>145</v>
      </c>
      <c r="E202" s="256"/>
      <c r="F202" s="256"/>
      <c r="G202" s="256"/>
      <c r="H202" s="256"/>
      <c r="I202" s="256"/>
      <c r="J202" s="256"/>
      <c r="K202" s="256"/>
      <c r="L202" s="256"/>
      <c r="M202" s="256"/>
      <c r="N202" s="256"/>
      <c r="O202" s="256"/>
      <c r="P202" s="254">
        <f>+AD202</f>
        <v>100000</v>
      </c>
      <c r="Q202" s="254"/>
      <c r="R202" s="254"/>
      <c r="S202" s="254"/>
      <c r="T202" s="241"/>
      <c r="U202" s="241"/>
      <c r="V202" s="241"/>
      <c r="W202" s="243"/>
      <c r="X202" s="243"/>
      <c r="Y202" s="243"/>
      <c r="Z202" s="243">
        <v>100000</v>
      </c>
      <c r="AA202" s="243"/>
      <c r="AB202" s="243"/>
      <c r="AC202" s="243"/>
      <c r="AD202" s="243">
        <f t="shared" si="32"/>
        <v>100000</v>
      </c>
      <c r="AE202" s="108">
        <f t="shared" si="20"/>
        <v>0</v>
      </c>
      <c r="AF202" s="97"/>
    </row>
    <row r="203" spans="3:32" s="39" customFormat="1" ht="20.25" customHeight="1" x14ac:dyDescent="0.25">
      <c r="C203" s="19">
        <v>5492</v>
      </c>
      <c r="D203" s="256" t="s">
        <v>233</v>
      </c>
      <c r="E203" s="256"/>
      <c r="F203" s="256"/>
      <c r="G203" s="256"/>
      <c r="H203" s="256"/>
      <c r="I203" s="256"/>
      <c r="J203" s="256"/>
      <c r="K203" s="256"/>
      <c r="L203" s="256"/>
      <c r="M203" s="256"/>
      <c r="N203" s="256"/>
      <c r="O203" s="256"/>
      <c r="P203" s="254">
        <f>+AD203</f>
        <v>50000</v>
      </c>
      <c r="Q203" s="254"/>
      <c r="R203" s="254"/>
      <c r="S203" s="254"/>
      <c r="T203" s="244"/>
      <c r="U203" s="244"/>
      <c r="V203" s="244"/>
      <c r="W203" s="245"/>
      <c r="X203" s="245"/>
      <c r="Y203" s="245"/>
      <c r="Z203" s="245">
        <v>50000</v>
      </c>
      <c r="AA203" s="245"/>
      <c r="AB203" s="245"/>
      <c r="AC203" s="245"/>
      <c r="AD203" s="243">
        <f t="shared" ref="AD203:AD219" si="41">SUM(W203:AC203)</f>
        <v>50000</v>
      </c>
      <c r="AE203" s="108">
        <f t="shared" si="20"/>
        <v>0</v>
      </c>
      <c r="AF203" s="96"/>
    </row>
    <row r="204" spans="3:32" s="16" customFormat="1" ht="20.25" customHeight="1" x14ac:dyDescent="0.2">
      <c r="C204" s="18">
        <v>5650</v>
      </c>
      <c r="D204" s="255" t="s">
        <v>234</v>
      </c>
      <c r="E204" s="255"/>
      <c r="F204" s="255"/>
      <c r="G204" s="255"/>
      <c r="H204" s="255"/>
      <c r="I204" s="255"/>
      <c r="J204" s="255"/>
      <c r="K204" s="255"/>
      <c r="L204" s="255"/>
      <c r="M204" s="255"/>
      <c r="N204" s="255"/>
      <c r="O204" s="255"/>
      <c r="P204" s="253">
        <f>+P205</f>
        <v>80000</v>
      </c>
      <c r="Q204" s="253"/>
      <c r="R204" s="253"/>
      <c r="S204" s="253"/>
      <c r="T204" s="241"/>
      <c r="U204" s="241"/>
      <c r="V204" s="241"/>
      <c r="W204" s="243"/>
      <c r="X204" s="243"/>
      <c r="Y204" s="243"/>
      <c r="Z204" s="243"/>
      <c r="AA204" s="243"/>
      <c r="AB204" s="243"/>
      <c r="AC204" s="243"/>
      <c r="AD204" s="243">
        <f t="shared" si="41"/>
        <v>0</v>
      </c>
      <c r="AE204" s="108">
        <f t="shared" ref="AE204:AE219" si="42">+P204-AD204</f>
        <v>80000</v>
      </c>
      <c r="AF204" s="97"/>
    </row>
    <row r="205" spans="3:32" s="39" customFormat="1" ht="20.25" customHeight="1" x14ac:dyDescent="0.25">
      <c r="C205" s="19">
        <v>5651</v>
      </c>
      <c r="D205" s="256" t="s">
        <v>235</v>
      </c>
      <c r="E205" s="256"/>
      <c r="F205" s="256"/>
      <c r="G205" s="256"/>
      <c r="H205" s="256"/>
      <c r="I205" s="256"/>
      <c r="J205" s="256"/>
      <c r="K205" s="256"/>
      <c r="L205" s="256"/>
      <c r="M205" s="256"/>
      <c r="N205" s="256"/>
      <c r="O205" s="256"/>
      <c r="P205" s="254">
        <f>+AD205</f>
        <v>80000</v>
      </c>
      <c r="Q205" s="254"/>
      <c r="R205" s="254"/>
      <c r="S205" s="254"/>
      <c r="T205" s="244"/>
      <c r="U205" s="244"/>
      <c r="V205" s="244"/>
      <c r="W205" s="245"/>
      <c r="X205" s="245"/>
      <c r="Y205" s="245"/>
      <c r="Z205" s="245">
        <v>80000</v>
      </c>
      <c r="AA205" s="245"/>
      <c r="AB205" s="245"/>
      <c r="AC205" s="245"/>
      <c r="AD205" s="243">
        <f t="shared" si="41"/>
        <v>80000</v>
      </c>
      <c r="AE205" s="108">
        <f t="shared" si="42"/>
        <v>0</v>
      </c>
      <c r="AF205" s="96"/>
    </row>
    <row r="206" spans="3:32" s="16" customFormat="1" ht="20.25" customHeight="1" x14ac:dyDescent="0.2">
      <c r="C206" s="18">
        <v>5670</v>
      </c>
      <c r="D206" s="255" t="s">
        <v>236</v>
      </c>
      <c r="E206" s="255"/>
      <c r="F206" s="255"/>
      <c r="G206" s="255"/>
      <c r="H206" s="255"/>
      <c r="I206" s="255"/>
      <c r="J206" s="255"/>
      <c r="K206" s="255"/>
      <c r="L206" s="255"/>
      <c r="M206" s="255"/>
      <c r="N206" s="255"/>
      <c r="O206" s="255"/>
      <c r="P206" s="253">
        <f>+P207</f>
        <v>20000</v>
      </c>
      <c r="Q206" s="253"/>
      <c r="R206" s="253"/>
      <c r="S206" s="253"/>
      <c r="T206" s="241"/>
      <c r="U206" s="241"/>
      <c r="V206" s="241"/>
      <c r="W206" s="243"/>
      <c r="X206" s="243"/>
      <c r="Y206" s="243"/>
      <c r="Z206" s="243"/>
      <c r="AA206" s="243"/>
      <c r="AB206" s="243"/>
      <c r="AC206" s="243"/>
      <c r="AD206" s="243">
        <f t="shared" si="41"/>
        <v>0</v>
      </c>
      <c r="AE206" s="108">
        <f t="shared" si="42"/>
        <v>20000</v>
      </c>
      <c r="AF206" s="97"/>
    </row>
    <row r="207" spans="3:32" s="39" customFormat="1" ht="20.25" customHeight="1" x14ac:dyDescent="0.25">
      <c r="C207" s="19">
        <v>5671</v>
      </c>
      <c r="D207" s="256" t="s">
        <v>236</v>
      </c>
      <c r="E207" s="256"/>
      <c r="F207" s="256"/>
      <c r="G207" s="256"/>
      <c r="H207" s="256"/>
      <c r="I207" s="256"/>
      <c r="J207" s="256"/>
      <c r="K207" s="256"/>
      <c r="L207" s="256"/>
      <c r="M207" s="256"/>
      <c r="N207" s="256"/>
      <c r="O207" s="256"/>
      <c r="P207" s="254">
        <f>+AD207</f>
        <v>20000</v>
      </c>
      <c r="Q207" s="254"/>
      <c r="R207" s="254"/>
      <c r="S207" s="254"/>
      <c r="T207" s="244"/>
      <c r="U207" s="244"/>
      <c r="V207" s="244"/>
      <c r="W207" s="245"/>
      <c r="X207" s="245">
        <v>20000</v>
      </c>
      <c r="Y207" s="245"/>
      <c r="Z207" s="245"/>
      <c r="AA207" s="245"/>
      <c r="AB207" s="245"/>
      <c r="AC207" s="245"/>
      <c r="AD207" s="243">
        <f t="shared" si="41"/>
        <v>20000</v>
      </c>
      <c r="AE207" s="108">
        <f t="shared" si="42"/>
        <v>0</v>
      </c>
      <c r="AF207" s="96"/>
    </row>
    <row r="208" spans="3:32" s="39" customFormat="1" ht="20.25" customHeight="1" x14ac:dyDescent="0.25">
      <c r="C208" s="18">
        <v>6000</v>
      </c>
      <c r="D208" s="305" t="s">
        <v>237</v>
      </c>
      <c r="E208" s="305"/>
      <c r="F208" s="305"/>
      <c r="G208" s="305"/>
      <c r="H208" s="305"/>
      <c r="I208" s="305"/>
      <c r="J208" s="305"/>
      <c r="K208" s="305"/>
      <c r="L208" s="305"/>
      <c r="M208" s="305"/>
      <c r="N208" s="305"/>
      <c r="O208" s="305"/>
      <c r="P208" s="253">
        <f>+P209</f>
        <v>6769117.0099999998</v>
      </c>
      <c r="Q208" s="253"/>
      <c r="R208" s="253"/>
      <c r="S208" s="253"/>
      <c r="T208" s="244"/>
      <c r="U208" s="244"/>
      <c r="V208" s="244"/>
      <c r="W208" s="245"/>
      <c r="X208" s="245"/>
      <c r="Y208" s="245"/>
      <c r="Z208" s="245"/>
      <c r="AA208" s="245"/>
      <c r="AB208" s="245"/>
      <c r="AC208" s="245"/>
      <c r="AD208" s="243">
        <f t="shared" si="41"/>
        <v>0</v>
      </c>
      <c r="AE208" s="108">
        <f t="shared" si="42"/>
        <v>6769117.0099999998</v>
      </c>
      <c r="AF208" s="96"/>
    </row>
    <row r="209" spans="2:32" s="39" customFormat="1" ht="20.25" customHeight="1" x14ac:dyDescent="0.25">
      <c r="C209" s="18">
        <v>6100</v>
      </c>
      <c r="D209" s="305" t="s">
        <v>238</v>
      </c>
      <c r="E209" s="305"/>
      <c r="F209" s="305"/>
      <c r="G209" s="305"/>
      <c r="H209" s="305"/>
      <c r="I209" s="305"/>
      <c r="J209" s="305"/>
      <c r="K209" s="305"/>
      <c r="L209" s="305"/>
      <c r="M209" s="305"/>
      <c r="N209" s="305"/>
      <c r="O209" s="305"/>
      <c r="P209" s="253">
        <f>+P210+P212+P214+P216+P218</f>
        <v>6769117.0099999998</v>
      </c>
      <c r="Q209" s="253"/>
      <c r="R209" s="253"/>
      <c r="S209" s="253"/>
      <c r="T209" s="244"/>
      <c r="U209" s="244"/>
      <c r="V209" s="244"/>
      <c r="W209" s="245"/>
      <c r="X209" s="245"/>
      <c r="Y209" s="245"/>
      <c r="Z209" s="245"/>
      <c r="AA209" s="245"/>
      <c r="AB209" s="245"/>
      <c r="AC209" s="245"/>
      <c r="AD209" s="243">
        <f t="shared" si="41"/>
        <v>0</v>
      </c>
      <c r="AE209" s="108">
        <f t="shared" si="42"/>
        <v>6769117.0099999998</v>
      </c>
      <c r="AF209" s="96"/>
    </row>
    <row r="210" spans="2:32" s="16" customFormat="1" ht="20.25" customHeight="1" x14ac:dyDescent="0.2">
      <c r="C210" s="18">
        <v>6110</v>
      </c>
      <c r="D210" s="305" t="s">
        <v>239</v>
      </c>
      <c r="E210" s="305"/>
      <c r="F210" s="305"/>
      <c r="G210" s="305"/>
      <c r="H210" s="305"/>
      <c r="I210" s="305"/>
      <c r="J210" s="305"/>
      <c r="K210" s="305"/>
      <c r="L210" s="305"/>
      <c r="M210" s="305"/>
      <c r="N210" s="305"/>
      <c r="O210" s="305"/>
      <c r="P210" s="253">
        <f>+P211</f>
        <v>1600000</v>
      </c>
      <c r="Q210" s="253"/>
      <c r="R210" s="253"/>
      <c r="S210" s="253"/>
      <c r="T210" s="241"/>
      <c r="U210" s="241"/>
      <c r="V210" s="241"/>
      <c r="W210" s="243"/>
      <c r="X210" s="243"/>
      <c r="Y210" s="243"/>
      <c r="Z210" s="243"/>
      <c r="AA210" s="243"/>
      <c r="AB210" s="243"/>
      <c r="AC210" s="243"/>
      <c r="AD210" s="243">
        <f t="shared" si="41"/>
        <v>0</v>
      </c>
      <c r="AE210" s="108">
        <f t="shared" si="42"/>
        <v>1600000</v>
      </c>
      <c r="AF210" s="97"/>
    </row>
    <row r="211" spans="2:32" s="39" customFormat="1" ht="21.75" customHeight="1" x14ac:dyDescent="0.25">
      <c r="C211" s="19">
        <v>6111</v>
      </c>
      <c r="D211" s="310" t="s">
        <v>240</v>
      </c>
      <c r="E211" s="310"/>
      <c r="F211" s="310"/>
      <c r="G211" s="310"/>
      <c r="H211" s="310"/>
      <c r="I211" s="310"/>
      <c r="J211" s="310"/>
      <c r="K211" s="310"/>
      <c r="L211" s="310"/>
      <c r="M211" s="310"/>
      <c r="N211" s="310"/>
      <c r="O211" s="310"/>
      <c r="P211" s="254">
        <f>+AD211</f>
        <v>1600000</v>
      </c>
      <c r="Q211" s="254"/>
      <c r="R211" s="254"/>
      <c r="S211" s="254"/>
      <c r="T211" s="244"/>
      <c r="U211" s="244"/>
      <c r="V211" s="244"/>
      <c r="W211" s="245"/>
      <c r="X211" s="245"/>
      <c r="Y211" s="245">
        <v>1600000</v>
      </c>
      <c r="Z211" s="245"/>
      <c r="AA211" s="245"/>
      <c r="AB211" s="245"/>
      <c r="AC211" s="245"/>
      <c r="AD211" s="243">
        <f t="shared" si="41"/>
        <v>1600000</v>
      </c>
      <c r="AE211" s="108">
        <f t="shared" si="42"/>
        <v>0</v>
      </c>
      <c r="AF211" s="96"/>
    </row>
    <row r="212" spans="2:32" s="16" customFormat="1" ht="21.75" customHeight="1" x14ac:dyDescent="0.2">
      <c r="C212" s="18">
        <v>6120</v>
      </c>
      <c r="D212" s="255" t="s">
        <v>241</v>
      </c>
      <c r="E212" s="255"/>
      <c r="F212" s="255"/>
      <c r="G212" s="255"/>
      <c r="H212" s="255"/>
      <c r="I212" s="255"/>
      <c r="J212" s="255"/>
      <c r="K212" s="255"/>
      <c r="L212" s="255"/>
      <c r="M212" s="255"/>
      <c r="N212" s="255"/>
      <c r="O212" s="255"/>
      <c r="P212" s="253">
        <f>+P213</f>
        <v>900000</v>
      </c>
      <c r="Q212" s="253"/>
      <c r="R212" s="253"/>
      <c r="S212" s="253"/>
      <c r="T212" s="241"/>
      <c r="U212" s="241"/>
      <c r="V212" s="241"/>
      <c r="W212" s="243"/>
      <c r="X212" s="243"/>
      <c r="Y212" s="243"/>
      <c r="Z212" s="243"/>
      <c r="AA212" s="243"/>
      <c r="AB212" s="243"/>
      <c r="AC212" s="243"/>
      <c r="AD212" s="243">
        <f t="shared" si="41"/>
        <v>0</v>
      </c>
      <c r="AE212" s="108">
        <f t="shared" si="42"/>
        <v>900000</v>
      </c>
      <c r="AF212" s="97"/>
    </row>
    <row r="213" spans="2:32" s="39" customFormat="1" ht="30.75" customHeight="1" x14ac:dyDescent="0.25">
      <c r="C213" s="19">
        <v>6121</v>
      </c>
      <c r="D213" s="256" t="s">
        <v>242</v>
      </c>
      <c r="E213" s="256"/>
      <c r="F213" s="256"/>
      <c r="G213" s="256"/>
      <c r="H213" s="256"/>
      <c r="I213" s="256"/>
      <c r="J213" s="256"/>
      <c r="K213" s="256"/>
      <c r="L213" s="256"/>
      <c r="M213" s="256"/>
      <c r="N213" s="256"/>
      <c r="O213" s="256"/>
      <c r="P213" s="254">
        <f>+AD213</f>
        <v>900000</v>
      </c>
      <c r="Q213" s="254"/>
      <c r="R213" s="254"/>
      <c r="S213" s="254"/>
      <c r="T213" s="244"/>
      <c r="U213" s="244"/>
      <c r="V213" s="244"/>
      <c r="W213" s="245"/>
      <c r="X213" s="245"/>
      <c r="Y213" s="245">
        <v>900000</v>
      </c>
      <c r="Z213" s="245"/>
      <c r="AA213" s="245"/>
      <c r="AB213" s="245"/>
      <c r="AC213" s="245"/>
      <c r="AD213" s="243">
        <f t="shared" si="41"/>
        <v>900000</v>
      </c>
      <c r="AE213" s="108">
        <f t="shared" si="42"/>
        <v>0</v>
      </c>
      <c r="AF213" s="96"/>
    </row>
    <row r="214" spans="2:32" s="16" customFormat="1" ht="29.25" customHeight="1" x14ac:dyDescent="0.2">
      <c r="C214" s="18">
        <v>6130</v>
      </c>
      <c r="D214" s="255" t="s">
        <v>243</v>
      </c>
      <c r="E214" s="255"/>
      <c r="F214" s="255"/>
      <c r="G214" s="255"/>
      <c r="H214" s="255"/>
      <c r="I214" s="255"/>
      <c r="J214" s="255"/>
      <c r="K214" s="255"/>
      <c r="L214" s="255"/>
      <c r="M214" s="255"/>
      <c r="N214" s="255"/>
      <c r="O214" s="255"/>
      <c r="P214" s="253">
        <f>SUM(P215:S215)</f>
        <v>0</v>
      </c>
      <c r="Q214" s="253"/>
      <c r="R214" s="253"/>
      <c r="S214" s="253"/>
      <c r="T214" s="241"/>
      <c r="U214" s="241"/>
      <c r="V214" s="241"/>
      <c r="W214" s="243"/>
      <c r="X214" s="243"/>
      <c r="Y214" s="243"/>
      <c r="Z214" s="243"/>
      <c r="AA214" s="243"/>
      <c r="AB214" s="243"/>
      <c r="AC214" s="243"/>
      <c r="AD214" s="243">
        <f t="shared" si="41"/>
        <v>0</v>
      </c>
      <c r="AE214" s="108">
        <f t="shared" si="42"/>
        <v>0</v>
      </c>
      <c r="AF214" s="97"/>
    </row>
    <row r="215" spans="2:32" s="16" customFormat="1" ht="22.5" customHeight="1" x14ac:dyDescent="0.2">
      <c r="C215" s="19">
        <v>6131</v>
      </c>
      <c r="D215" s="256" t="s">
        <v>244</v>
      </c>
      <c r="E215" s="256"/>
      <c r="F215" s="256"/>
      <c r="G215" s="256"/>
      <c r="H215" s="256"/>
      <c r="I215" s="256"/>
      <c r="J215" s="256"/>
      <c r="K215" s="256"/>
      <c r="L215" s="256"/>
      <c r="M215" s="256"/>
      <c r="N215" s="256"/>
      <c r="O215" s="256"/>
      <c r="P215" s="254">
        <f>+AD215</f>
        <v>0</v>
      </c>
      <c r="Q215" s="254"/>
      <c r="R215" s="254"/>
      <c r="S215" s="254"/>
      <c r="T215" s="241"/>
      <c r="U215" s="241"/>
      <c r="V215" s="241"/>
      <c r="W215" s="243"/>
      <c r="X215" s="243"/>
      <c r="Y215" s="243"/>
      <c r="Z215" s="243"/>
      <c r="AA215" s="243"/>
      <c r="AB215" s="243"/>
      <c r="AC215" s="243"/>
      <c r="AD215" s="243">
        <f t="shared" si="41"/>
        <v>0</v>
      </c>
      <c r="AE215" s="108">
        <f t="shared" si="42"/>
        <v>0</v>
      </c>
      <c r="AF215" s="97"/>
    </row>
    <row r="216" spans="2:32" s="16" customFormat="1" ht="22.5" customHeight="1" x14ac:dyDescent="0.2">
      <c r="C216" s="18">
        <v>6140</v>
      </c>
      <c r="D216" s="255" t="s">
        <v>245</v>
      </c>
      <c r="E216" s="255"/>
      <c r="F216" s="255"/>
      <c r="G216" s="255"/>
      <c r="H216" s="255"/>
      <c r="I216" s="255"/>
      <c r="J216" s="255"/>
      <c r="K216" s="255"/>
      <c r="L216" s="255"/>
      <c r="M216" s="255"/>
      <c r="N216" s="255"/>
      <c r="O216" s="255"/>
      <c r="P216" s="253">
        <f>+P217</f>
        <v>4269117.01</v>
      </c>
      <c r="Q216" s="253"/>
      <c r="R216" s="253"/>
      <c r="S216" s="253"/>
      <c r="T216" s="241"/>
      <c r="U216" s="241"/>
      <c r="V216" s="241"/>
      <c r="W216" s="243"/>
      <c r="X216" s="243"/>
      <c r="Y216" s="243"/>
      <c r="Z216" s="243"/>
      <c r="AA216" s="243"/>
      <c r="AB216" s="243"/>
      <c r="AC216" s="243"/>
      <c r="AD216" s="243">
        <f t="shared" si="41"/>
        <v>0</v>
      </c>
      <c r="AE216" s="108">
        <f t="shared" si="42"/>
        <v>4269117.01</v>
      </c>
      <c r="AF216" s="97"/>
    </row>
    <row r="217" spans="2:32" s="39" customFormat="1" ht="21.75" customHeight="1" x14ac:dyDescent="0.25">
      <c r="C217" s="19">
        <v>6142</v>
      </c>
      <c r="D217" s="256" t="s">
        <v>246</v>
      </c>
      <c r="E217" s="256"/>
      <c r="F217" s="256"/>
      <c r="G217" s="256"/>
      <c r="H217" s="256"/>
      <c r="I217" s="256"/>
      <c r="J217" s="256"/>
      <c r="K217" s="256"/>
      <c r="L217" s="256"/>
      <c r="M217" s="256"/>
      <c r="N217" s="256"/>
      <c r="O217" s="256"/>
      <c r="P217" s="254">
        <f>+AD217</f>
        <v>4269117.01</v>
      </c>
      <c r="Q217" s="254"/>
      <c r="R217" s="254"/>
      <c r="S217" s="254"/>
      <c r="T217" s="244"/>
      <c r="U217" s="244"/>
      <c r="V217" s="246" t="s">
        <v>417</v>
      </c>
      <c r="W217" s="245"/>
      <c r="X217" s="245"/>
      <c r="Y217" s="245">
        <v>3269107.01</v>
      </c>
      <c r="Z217" s="245"/>
      <c r="AA217" s="245">
        <v>5</v>
      </c>
      <c r="AB217" s="245">
        <v>5</v>
      </c>
      <c r="AC217" s="245">
        <v>1000000</v>
      </c>
      <c r="AD217" s="243">
        <f t="shared" si="41"/>
        <v>4269117.01</v>
      </c>
      <c r="AE217" s="108">
        <f t="shared" si="42"/>
        <v>0</v>
      </c>
      <c r="AF217" s="96"/>
    </row>
    <row r="218" spans="2:32" s="16" customFormat="1" ht="27" customHeight="1" x14ac:dyDescent="0.2">
      <c r="C218" s="18">
        <v>6150</v>
      </c>
      <c r="D218" s="255" t="s">
        <v>247</v>
      </c>
      <c r="E218" s="255"/>
      <c r="F218" s="255"/>
      <c r="G218" s="255"/>
      <c r="H218" s="255"/>
      <c r="I218" s="255"/>
      <c r="J218" s="255"/>
      <c r="K218" s="255"/>
      <c r="L218" s="255"/>
      <c r="M218" s="255"/>
      <c r="N218" s="255"/>
      <c r="O218" s="255"/>
      <c r="P218" s="253">
        <f>+P219</f>
        <v>0</v>
      </c>
      <c r="Q218" s="253"/>
      <c r="R218" s="253"/>
      <c r="S218" s="253"/>
      <c r="T218" s="241"/>
      <c r="U218" s="241"/>
      <c r="V218" s="241"/>
      <c r="W218" s="243"/>
      <c r="X218" s="243"/>
      <c r="Y218" s="243"/>
      <c r="Z218" s="243"/>
      <c r="AA218" s="243"/>
      <c r="AB218" s="243"/>
      <c r="AC218" s="243"/>
      <c r="AD218" s="243">
        <f t="shared" si="41"/>
        <v>0</v>
      </c>
      <c r="AE218" s="108">
        <f t="shared" si="42"/>
        <v>0</v>
      </c>
      <c r="AF218" s="97"/>
    </row>
    <row r="219" spans="2:32" s="6" customFormat="1" ht="32.25" customHeight="1" x14ac:dyDescent="0.25">
      <c r="B219" s="3"/>
      <c r="C219" s="19">
        <v>6151</v>
      </c>
      <c r="D219" s="256" t="s">
        <v>248</v>
      </c>
      <c r="E219" s="256"/>
      <c r="F219" s="256"/>
      <c r="G219" s="256"/>
      <c r="H219" s="256"/>
      <c r="I219" s="256"/>
      <c r="J219" s="256"/>
      <c r="K219" s="256"/>
      <c r="L219" s="256"/>
      <c r="M219" s="256"/>
      <c r="N219" s="256"/>
      <c r="O219" s="256"/>
      <c r="P219" s="254">
        <f>+AD219</f>
        <v>0</v>
      </c>
      <c r="Q219" s="254"/>
      <c r="R219" s="254"/>
      <c r="S219" s="254"/>
      <c r="T219" s="241"/>
      <c r="U219" s="241"/>
      <c r="V219" s="241"/>
      <c r="W219" s="241"/>
      <c r="X219" s="241"/>
      <c r="Y219" s="241"/>
      <c r="Z219" s="241"/>
      <c r="AA219" s="241"/>
      <c r="AB219" s="241"/>
      <c r="AC219" s="241"/>
      <c r="AD219" s="243">
        <f t="shared" si="41"/>
        <v>0</v>
      </c>
      <c r="AE219" s="108">
        <f t="shared" si="42"/>
        <v>0</v>
      </c>
    </row>
    <row r="220" spans="2:32" s="6" customFormat="1" ht="18" customHeight="1" x14ac:dyDescent="0.25">
      <c r="B220" s="3"/>
      <c r="C220" s="277" t="s">
        <v>13</v>
      </c>
      <c r="D220" s="277"/>
      <c r="E220" s="277"/>
      <c r="F220" s="277"/>
      <c r="G220" s="277"/>
      <c r="H220" s="277"/>
      <c r="I220" s="277"/>
      <c r="J220" s="277"/>
      <c r="K220" s="277"/>
      <c r="L220" s="277"/>
      <c r="M220" s="277"/>
      <c r="N220" s="277"/>
      <c r="O220" s="277"/>
      <c r="P220" s="253">
        <f>+P208+P195+P192+P130+P82+P75</f>
        <v>11104589.5</v>
      </c>
      <c r="Q220" s="253"/>
      <c r="R220" s="253"/>
      <c r="S220" s="253"/>
      <c r="T220" s="241"/>
      <c r="U220" s="241"/>
      <c r="V220" s="241"/>
      <c r="W220" s="241"/>
      <c r="X220" s="241"/>
      <c r="Y220" s="241"/>
      <c r="Z220" s="241"/>
      <c r="AA220" s="241"/>
      <c r="AB220" s="241"/>
      <c r="AC220" s="241"/>
      <c r="AD220" s="241"/>
    </row>
    <row r="221" spans="2:32" s="6" customFormat="1" ht="20.25" customHeight="1" x14ac:dyDescent="0.25">
      <c r="B221" s="3"/>
      <c r="Q221" s="14"/>
      <c r="R221" s="14"/>
      <c r="S221" s="14"/>
      <c r="W221" s="106">
        <f>SUM(W75:W219)</f>
        <v>116700</v>
      </c>
      <c r="X221" s="106">
        <f t="shared" ref="X221:AD221" si="43">SUM(X75:X219)</f>
        <v>2757866</v>
      </c>
      <c r="Y221" s="106">
        <f t="shared" si="43"/>
        <v>5947533</v>
      </c>
      <c r="Z221" s="106">
        <f t="shared" si="43"/>
        <v>1282480.5</v>
      </c>
      <c r="AA221" s="106">
        <f t="shared" si="43"/>
        <v>5</v>
      </c>
      <c r="AB221" s="106">
        <f t="shared" si="43"/>
        <v>5</v>
      </c>
      <c r="AC221" s="106">
        <f t="shared" si="43"/>
        <v>1000000</v>
      </c>
      <c r="AD221" s="106">
        <f t="shared" si="43"/>
        <v>11104589.5</v>
      </c>
      <c r="AE221" s="109"/>
      <c r="AF221" s="97"/>
    </row>
    <row r="222" spans="2:32" ht="34.5" customHeight="1" x14ac:dyDescent="0.25">
      <c r="C222" s="268" t="s">
        <v>249</v>
      </c>
      <c r="D222" s="268"/>
      <c r="E222" s="268"/>
      <c r="F222" s="268"/>
      <c r="G222" s="268"/>
      <c r="H222" s="268"/>
      <c r="I222" s="268"/>
      <c r="J222" s="268"/>
      <c r="K222" s="268"/>
      <c r="L222" s="268"/>
      <c r="M222" s="268"/>
      <c r="N222" s="268"/>
      <c r="O222" s="268"/>
      <c r="P222" s="268"/>
      <c r="Q222" s="268"/>
      <c r="R222" s="268"/>
      <c r="S222" s="268"/>
      <c r="X222" s="108"/>
      <c r="Y222" s="108"/>
      <c r="Z222" s="108"/>
      <c r="AA222" s="108"/>
      <c r="AB222" s="108"/>
      <c r="AC222" s="108"/>
      <c r="AD222" s="108"/>
      <c r="AE222" s="109"/>
      <c r="AF222" s="97"/>
    </row>
    <row r="223" spans="2:32" s="6" customFormat="1" ht="12" customHeight="1" x14ac:dyDescent="0.25">
      <c r="B223" s="3"/>
      <c r="Q223" s="14"/>
      <c r="R223" s="14"/>
      <c r="S223" s="14"/>
      <c r="W223" s="111">
        <v>116700</v>
      </c>
      <c r="X223" s="111">
        <v>2757866</v>
      </c>
      <c r="Y223" s="111">
        <v>5947533</v>
      </c>
      <c r="Z223" s="111">
        <v>1282480.5</v>
      </c>
      <c r="AA223" s="111">
        <v>5</v>
      </c>
      <c r="AB223" s="111">
        <v>5</v>
      </c>
      <c r="AC223" s="111">
        <v>1000000</v>
      </c>
      <c r="AD223" s="108"/>
      <c r="AE223" s="108">
        <f>+P220-AD221</f>
        <v>0</v>
      </c>
      <c r="AF223" s="97"/>
    </row>
    <row r="224" spans="2:32" s="6" customFormat="1" ht="33" customHeight="1" x14ac:dyDescent="0.25">
      <c r="B224" s="3"/>
      <c r="C224" s="267" t="s">
        <v>385</v>
      </c>
      <c r="D224" s="267"/>
      <c r="E224" s="267"/>
      <c r="F224" s="267"/>
      <c r="G224" s="267"/>
      <c r="H224" s="267"/>
      <c r="I224" s="267"/>
      <c r="J224" s="267"/>
      <c r="K224" s="267"/>
      <c r="L224" s="267"/>
      <c r="M224" s="267"/>
      <c r="N224" s="267"/>
      <c r="O224" s="267"/>
      <c r="P224" s="267"/>
      <c r="Q224" s="267"/>
      <c r="R224" s="267"/>
      <c r="S224" s="267"/>
      <c r="W224" s="106"/>
      <c r="X224" s="106"/>
      <c r="Y224" s="106"/>
      <c r="Z224" s="106"/>
      <c r="AA224" s="106"/>
      <c r="AB224" s="106"/>
      <c r="AC224" s="106"/>
      <c r="AD224" s="106"/>
      <c r="AE224" s="107"/>
      <c r="AF224" s="98"/>
    </row>
    <row r="225" spans="2:32" s="6" customFormat="1" ht="15.75" customHeight="1" x14ac:dyDescent="0.25">
      <c r="B225" s="3"/>
      <c r="Q225" s="14"/>
      <c r="R225" s="14"/>
      <c r="S225" s="14"/>
      <c r="W225" s="106">
        <f t="shared" ref="W225:AC225" si="44">+W221-W223</f>
        <v>0</v>
      </c>
      <c r="X225" s="106">
        <f t="shared" si="44"/>
        <v>0</v>
      </c>
      <c r="Y225" s="106">
        <f t="shared" si="44"/>
        <v>0</v>
      </c>
      <c r="Z225" s="106">
        <f t="shared" si="44"/>
        <v>0</v>
      </c>
      <c r="AA225" s="106">
        <f t="shared" si="44"/>
        <v>0</v>
      </c>
      <c r="AB225" s="106">
        <f t="shared" si="44"/>
        <v>0</v>
      </c>
      <c r="AC225" s="106">
        <f t="shared" si="44"/>
        <v>0</v>
      </c>
      <c r="AD225" s="108"/>
      <c r="AE225" s="109"/>
      <c r="AF225" s="97"/>
    </row>
    <row r="226" spans="2:32" s="6" customFormat="1" ht="15.75" customHeight="1" x14ac:dyDescent="0.25">
      <c r="B226" s="3"/>
      <c r="C226" s="266" t="s">
        <v>581</v>
      </c>
      <c r="D226" s="266"/>
      <c r="E226" s="266"/>
      <c r="F226" s="266"/>
      <c r="G226" s="266"/>
      <c r="H226" s="266"/>
      <c r="I226" s="266"/>
      <c r="J226" s="266"/>
      <c r="K226" s="266"/>
      <c r="L226" s="266"/>
      <c r="M226" s="266"/>
      <c r="N226" s="266"/>
      <c r="O226" s="266"/>
      <c r="P226" s="266"/>
      <c r="Q226" s="266"/>
      <c r="R226" s="266"/>
      <c r="S226" s="266"/>
      <c r="W226" s="106"/>
      <c r="X226" s="108"/>
      <c r="Y226" s="108"/>
      <c r="Z226" s="108"/>
      <c r="AA226" s="108"/>
      <c r="AB226" s="108"/>
      <c r="AC226" s="108"/>
      <c r="AD226" s="108"/>
      <c r="AE226" s="108"/>
      <c r="AF226" s="97"/>
    </row>
    <row r="227" spans="2:32" s="6" customFormat="1" x14ac:dyDescent="0.25">
      <c r="B227" s="3"/>
      <c r="C227" s="263" t="s">
        <v>582</v>
      </c>
      <c r="D227" s="264"/>
      <c r="E227" s="264"/>
      <c r="F227" s="264"/>
      <c r="G227" s="264"/>
      <c r="H227" s="264"/>
      <c r="I227" s="264"/>
      <c r="J227" s="264"/>
      <c r="K227" s="264"/>
      <c r="L227" s="264"/>
      <c r="M227" s="264"/>
      <c r="N227" s="264"/>
      <c r="O227" s="264"/>
      <c r="P227" s="264"/>
      <c r="Q227" s="264"/>
      <c r="R227" s="264"/>
      <c r="S227" s="265"/>
      <c r="W227" s="106"/>
      <c r="X227" s="108"/>
      <c r="Y227" s="108"/>
      <c r="Z227" s="108"/>
      <c r="AA227" s="108"/>
      <c r="AB227" s="108"/>
      <c r="AC227" s="108"/>
      <c r="AD227" s="108"/>
      <c r="AE227" s="109"/>
      <c r="AF227" s="97"/>
    </row>
    <row r="228" spans="2:32" s="6" customFormat="1" ht="21" customHeight="1" x14ac:dyDescent="0.25">
      <c r="C228" s="313" t="s">
        <v>11</v>
      </c>
      <c r="D228" s="313"/>
      <c r="E228" s="313"/>
      <c r="F228" s="313"/>
      <c r="G228" s="313"/>
      <c r="H228" s="313"/>
      <c r="I228" s="313"/>
      <c r="J228" s="313"/>
      <c r="K228" s="313"/>
      <c r="L228" s="313"/>
      <c r="M228" s="313"/>
      <c r="N228" s="313"/>
      <c r="O228" s="313"/>
      <c r="P228" s="260" t="s">
        <v>12</v>
      </c>
      <c r="Q228" s="261"/>
      <c r="R228" s="261"/>
      <c r="S228" s="262"/>
      <c r="W228" s="106"/>
      <c r="X228" s="108"/>
      <c r="Y228" s="108"/>
      <c r="Z228" s="108"/>
      <c r="AA228" s="108"/>
      <c r="AB228" s="108"/>
      <c r="AC228" s="108"/>
      <c r="AD228" s="108"/>
      <c r="AE228" s="109"/>
      <c r="AF228" s="97"/>
    </row>
    <row r="229" spans="2:32" s="6" customFormat="1" ht="21" customHeight="1" x14ac:dyDescent="0.2">
      <c r="C229" s="269" t="s">
        <v>9</v>
      </c>
      <c r="D229" s="269"/>
      <c r="E229" s="269"/>
      <c r="F229" s="269"/>
      <c r="G229" s="269"/>
      <c r="H229" s="269"/>
      <c r="I229" s="269"/>
      <c r="J229" s="269"/>
      <c r="K229" s="269"/>
      <c r="L229" s="269"/>
      <c r="M229" s="269"/>
      <c r="N229" s="269"/>
      <c r="O229" s="269"/>
      <c r="P229" s="257">
        <v>2445680.5</v>
      </c>
      <c r="Q229" s="258"/>
      <c r="R229" s="258"/>
      <c r="S229" s="259"/>
      <c r="W229" s="108"/>
      <c r="X229" s="108"/>
      <c r="Y229" s="108"/>
      <c r="Z229" s="108"/>
      <c r="AA229" s="108"/>
      <c r="AB229" s="108"/>
      <c r="AC229" s="108"/>
      <c r="AD229" s="108"/>
      <c r="AE229" s="109"/>
      <c r="AF229" s="97"/>
    </row>
    <row r="230" spans="2:32" s="6" customFormat="1" ht="21" customHeight="1" x14ac:dyDescent="0.2">
      <c r="C230" s="269" t="s">
        <v>10</v>
      </c>
      <c r="D230" s="269"/>
      <c r="E230" s="269"/>
      <c r="F230" s="269"/>
      <c r="G230" s="269"/>
      <c r="H230" s="269"/>
      <c r="I230" s="269"/>
      <c r="J230" s="269"/>
      <c r="K230" s="269"/>
      <c r="L230" s="269"/>
      <c r="M230" s="269"/>
      <c r="N230" s="269"/>
      <c r="O230" s="269"/>
      <c r="P230" s="257">
        <v>734366</v>
      </c>
      <c r="Q230" s="258"/>
      <c r="R230" s="258"/>
      <c r="S230" s="259"/>
      <c r="W230" s="108"/>
      <c r="X230" s="108"/>
      <c r="Y230" s="108"/>
      <c r="Z230" s="108"/>
      <c r="AA230" s="108"/>
      <c r="AB230" s="108"/>
      <c r="AC230" s="108"/>
      <c r="AD230" s="108"/>
      <c r="AE230" s="109"/>
      <c r="AF230" s="97"/>
    </row>
    <row r="231" spans="2:32" s="6" customFormat="1" ht="21" customHeight="1" x14ac:dyDescent="0.2">
      <c r="C231" s="269" t="s">
        <v>429</v>
      </c>
      <c r="D231" s="269"/>
      <c r="E231" s="269"/>
      <c r="F231" s="269"/>
      <c r="G231" s="269"/>
      <c r="H231" s="269"/>
      <c r="I231" s="269"/>
      <c r="J231" s="269"/>
      <c r="K231" s="269"/>
      <c r="L231" s="269"/>
      <c r="M231" s="269"/>
      <c r="N231" s="269"/>
      <c r="O231" s="269"/>
      <c r="P231" s="257">
        <v>7390543</v>
      </c>
      <c r="Q231" s="258"/>
      <c r="R231" s="258"/>
      <c r="S231" s="259"/>
      <c r="W231" s="108"/>
      <c r="X231" s="108"/>
      <c r="Y231" s="108"/>
      <c r="Z231" s="108"/>
      <c r="AA231" s="108"/>
      <c r="AB231" s="108"/>
      <c r="AC231" s="108"/>
      <c r="AD231" s="108"/>
      <c r="AE231" s="109"/>
      <c r="AF231" s="97"/>
    </row>
    <row r="232" spans="2:32" s="6" customFormat="1" ht="21" customHeight="1" x14ac:dyDescent="0.2">
      <c r="C232" s="269" t="s">
        <v>430</v>
      </c>
      <c r="D232" s="269"/>
      <c r="E232" s="269"/>
      <c r="F232" s="269"/>
      <c r="G232" s="269"/>
      <c r="H232" s="269"/>
      <c r="I232" s="269"/>
      <c r="J232" s="269"/>
      <c r="K232" s="269"/>
      <c r="L232" s="269"/>
      <c r="M232" s="269"/>
      <c r="N232" s="269"/>
      <c r="O232" s="269"/>
      <c r="P232" s="257">
        <v>534000</v>
      </c>
      <c r="Q232" s="258"/>
      <c r="R232" s="258"/>
      <c r="S232" s="259"/>
      <c r="W232" s="108"/>
      <c r="X232" s="108"/>
      <c r="Y232" s="108"/>
      <c r="Z232" s="108"/>
      <c r="AA232" s="108"/>
      <c r="AB232" s="108"/>
      <c r="AC232" s="108"/>
      <c r="AD232" s="108"/>
      <c r="AE232" s="109"/>
      <c r="AF232" s="97"/>
    </row>
    <row r="233" spans="2:32" s="6" customFormat="1" ht="34.5" customHeight="1" x14ac:dyDescent="0.25">
      <c r="B233" s="3"/>
      <c r="C233" s="270" t="s">
        <v>13</v>
      </c>
      <c r="D233" s="271"/>
      <c r="E233" s="271"/>
      <c r="F233" s="271"/>
      <c r="G233" s="271"/>
      <c r="H233" s="271"/>
      <c r="I233" s="271"/>
      <c r="J233" s="271"/>
      <c r="K233" s="271"/>
      <c r="L233" s="271"/>
      <c r="M233" s="271"/>
      <c r="N233" s="271"/>
      <c r="O233" s="272"/>
      <c r="P233" s="278">
        <f>SUM(P229:S232)</f>
        <v>11104589.5</v>
      </c>
      <c r="Q233" s="261"/>
      <c r="R233" s="261"/>
      <c r="S233" s="262"/>
      <c r="W233" s="106"/>
      <c r="X233" s="108"/>
      <c r="Y233" s="108"/>
      <c r="Z233" s="108"/>
      <c r="AA233" s="108"/>
      <c r="AB233" s="108"/>
      <c r="AC233" s="108"/>
      <c r="AD233" s="108"/>
      <c r="AE233" s="109"/>
      <c r="AF233" s="97"/>
    </row>
    <row r="234" spans="2:32" customFormat="1" ht="55.5" customHeight="1" x14ac:dyDescent="0.25">
      <c r="C234" s="285" t="s">
        <v>250</v>
      </c>
      <c r="D234" s="285"/>
      <c r="E234" s="285"/>
      <c r="F234" s="285"/>
      <c r="G234" s="285"/>
      <c r="H234" s="285"/>
      <c r="I234" s="285"/>
      <c r="J234" s="285"/>
      <c r="K234" s="285"/>
      <c r="L234" s="285"/>
      <c r="M234" s="285"/>
      <c r="N234" s="285"/>
      <c r="O234" s="285"/>
      <c r="P234" s="285"/>
      <c r="Q234" s="285"/>
      <c r="R234" s="285"/>
      <c r="S234" s="285"/>
      <c r="W234" s="112"/>
      <c r="X234" s="112"/>
      <c r="Y234" s="112"/>
      <c r="Z234" s="112"/>
      <c r="AA234" s="112"/>
      <c r="AB234" s="112"/>
      <c r="AC234" s="112"/>
      <c r="AD234" s="112"/>
      <c r="AE234" s="113"/>
      <c r="AF234" s="100"/>
    </row>
    <row r="235" spans="2:32" s="6" customFormat="1" ht="24" customHeight="1" x14ac:dyDescent="0.25">
      <c r="B235" s="3"/>
      <c r="C235"/>
      <c r="D235"/>
      <c r="E235"/>
      <c r="F235"/>
      <c r="G235"/>
      <c r="H235"/>
      <c r="I235"/>
      <c r="J235"/>
      <c r="K235"/>
      <c r="L235"/>
      <c r="M235"/>
      <c r="N235"/>
      <c r="O235"/>
      <c r="P235"/>
      <c r="Q235"/>
      <c r="R235"/>
      <c r="S235"/>
      <c r="W235" s="106"/>
      <c r="X235" s="108"/>
      <c r="Y235" s="108"/>
      <c r="Z235" s="108"/>
      <c r="AA235" s="108"/>
      <c r="AB235" s="108"/>
      <c r="AC235" s="108"/>
      <c r="AD235" s="108"/>
      <c r="AE235" s="109"/>
      <c r="AF235" s="97"/>
    </row>
    <row r="236" spans="2:32" s="6" customFormat="1" ht="30.75" customHeight="1" x14ac:dyDescent="0.25">
      <c r="B236" s="3"/>
      <c r="C236" s="284" t="s">
        <v>386</v>
      </c>
      <c r="D236" s="284"/>
      <c r="E236" s="284"/>
      <c r="F236" s="284"/>
      <c r="G236" s="284"/>
      <c r="H236" s="284"/>
      <c r="I236" s="284"/>
      <c r="J236" s="284"/>
      <c r="K236" s="284"/>
      <c r="L236" s="284"/>
      <c r="M236" s="284"/>
      <c r="N236" s="284"/>
      <c r="O236" s="284"/>
      <c r="P236" s="284"/>
      <c r="Q236" s="284"/>
      <c r="R236" s="284"/>
      <c r="S236" s="284"/>
      <c r="W236" s="106"/>
      <c r="X236" s="108"/>
      <c r="Y236" s="108"/>
      <c r="Z236" s="108"/>
      <c r="AA236" s="108"/>
      <c r="AB236" s="108"/>
      <c r="AC236" s="108"/>
      <c r="AD236" s="108"/>
      <c r="AE236" s="109"/>
      <c r="AF236" s="97"/>
    </row>
    <row r="237" spans="2:32" s="6" customFormat="1" ht="11.25" customHeight="1" x14ac:dyDescent="0.25">
      <c r="B237" s="3"/>
      <c r="Q237" s="14"/>
      <c r="R237" s="14"/>
      <c r="S237" s="14"/>
      <c r="W237" s="106"/>
      <c r="X237" s="108"/>
      <c r="Y237" s="108"/>
      <c r="Z237" s="108"/>
      <c r="AA237" s="108"/>
      <c r="AB237" s="108"/>
      <c r="AC237" s="108"/>
      <c r="AD237" s="108"/>
      <c r="AE237" s="109"/>
      <c r="AF237" s="97"/>
    </row>
    <row r="238" spans="2:32" s="6" customFormat="1" ht="18.75" customHeight="1" x14ac:dyDescent="0.25">
      <c r="B238" s="3"/>
      <c r="C238" s="260" t="s">
        <v>581</v>
      </c>
      <c r="D238" s="261"/>
      <c r="E238" s="261"/>
      <c r="F238" s="261"/>
      <c r="G238" s="261"/>
      <c r="H238" s="261"/>
      <c r="I238" s="261"/>
      <c r="J238" s="261"/>
      <c r="K238" s="261"/>
      <c r="L238" s="261"/>
      <c r="M238" s="261"/>
      <c r="N238" s="261"/>
      <c r="O238" s="261"/>
      <c r="P238" s="261"/>
      <c r="Q238" s="261"/>
      <c r="R238" s="261"/>
      <c r="S238" s="262"/>
      <c r="W238" s="106"/>
      <c r="X238" s="108"/>
      <c r="Y238" s="108"/>
      <c r="Z238" s="108"/>
      <c r="AA238" s="108"/>
      <c r="AB238" s="108"/>
      <c r="AC238" s="108"/>
      <c r="AD238" s="108"/>
      <c r="AE238" s="109"/>
      <c r="AF238" s="97"/>
    </row>
    <row r="239" spans="2:32" s="6" customFormat="1" ht="17.25" customHeight="1" x14ac:dyDescent="0.25">
      <c r="B239" s="3"/>
      <c r="C239" s="312" t="s">
        <v>384</v>
      </c>
      <c r="D239" s="312"/>
      <c r="E239" s="312"/>
      <c r="F239" s="312"/>
      <c r="G239" s="312"/>
      <c r="H239" s="312"/>
      <c r="I239" s="312"/>
      <c r="J239" s="312"/>
      <c r="K239" s="312"/>
      <c r="L239" s="312"/>
      <c r="M239" s="312"/>
      <c r="N239" s="312"/>
      <c r="O239" s="312"/>
      <c r="P239" s="263"/>
      <c r="Q239" s="264"/>
      <c r="R239" s="264"/>
      <c r="S239" s="265"/>
      <c r="W239" s="106"/>
      <c r="X239" s="108"/>
      <c r="Y239" s="108"/>
      <c r="Z239" s="108"/>
      <c r="AA239" s="108"/>
      <c r="AB239" s="108"/>
      <c r="AC239" s="108"/>
      <c r="AD239" s="108"/>
      <c r="AE239" s="109"/>
      <c r="AF239" s="97"/>
    </row>
    <row r="240" spans="2:32" s="6" customFormat="1" x14ac:dyDescent="0.25">
      <c r="B240" s="3"/>
      <c r="C240" s="312" t="s">
        <v>251</v>
      </c>
      <c r="D240" s="312"/>
      <c r="E240" s="312"/>
      <c r="F240" s="312"/>
      <c r="G240" s="312"/>
      <c r="H240" s="312"/>
      <c r="I240" s="312"/>
      <c r="J240" s="312"/>
      <c r="K240" s="312"/>
      <c r="L240" s="312"/>
      <c r="M240" s="312"/>
      <c r="N240" s="312"/>
      <c r="O240" s="312"/>
      <c r="P240" s="263" t="s">
        <v>12</v>
      </c>
      <c r="Q240" s="264"/>
      <c r="R240" s="264"/>
      <c r="S240" s="265"/>
      <c r="W240" s="106"/>
      <c r="X240" s="108"/>
      <c r="Y240" s="108"/>
      <c r="Z240" s="108"/>
      <c r="AA240" s="108"/>
      <c r="AB240" s="108"/>
      <c r="AC240" s="108"/>
      <c r="AD240" s="108"/>
      <c r="AE240" s="109"/>
      <c r="AF240" s="97"/>
    </row>
    <row r="241" spans="2:32" ht="21.75" customHeight="1" x14ac:dyDescent="0.25">
      <c r="C241" s="311" t="s">
        <v>252</v>
      </c>
      <c r="D241" s="311"/>
      <c r="E241" s="311"/>
      <c r="F241" s="311"/>
      <c r="G241" s="311"/>
      <c r="H241" s="311"/>
      <c r="I241" s="311"/>
      <c r="J241" s="311"/>
      <c r="K241" s="311"/>
      <c r="L241" s="311"/>
      <c r="M241" s="311"/>
      <c r="N241" s="311"/>
      <c r="O241" s="311"/>
      <c r="P241" s="281">
        <f>+P242+P245+P248</f>
        <v>4327472.49</v>
      </c>
      <c r="Q241" s="282"/>
      <c r="R241" s="282"/>
      <c r="S241" s="283"/>
    </row>
    <row r="242" spans="2:32" ht="21.75" customHeight="1" x14ac:dyDescent="0.25">
      <c r="C242" s="25" t="s">
        <v>253</v>
      </c>
      <c r="D242" s="311" t="s">
        <v>254</v>
      </c>
      <c r="E242" s="311"/>
      <c r="F242" s="311"/>
      <c r="G242" s="311"/>
      <c r="H242" s="311"/>
      <c r="I242" s="311"/>
      <c r="J242" s="311"/>
      <c r="K242" s="311"/>
      <c r="L242" s="311"/>
      <c r="M242" s="311"/>
      <c r="N242" s="311"/>
      <c r="O242" s="311"/>
      <c r="P242" s="278">
        <f>+P243</f>
        <v>70000</v>
      </c>
      <c r="Q242" s="279"/>
      <c r="R242" s="279"/>
      <c r="S242" s="280"/>
    </row>
    <row r="243" spans="2:32" ht="21.75" customHeight="1" x14ac:dyDescent="0.25">
      <c r="C243" s="25" t="s">
        <v>255</v>
      </c>
      <c r="D243" s="311" t="s">
        <v>256</v>
      </c>
      <c r="E243" s="311"/>
      <c r="F243" s="311"/>
      <c r="G243" s="311"/>
      <c r="H243" s="311"/>
      <c r="I243" s="311"/>
      <c r="J243" s="311"/>
      <c r="K243" s="311"/>
      <c r="L243" s="311"/>
      <c r="M243" s="311"/>
      <c r="N243" s="311"/>
      <c r="O243" s="311"/>
      <c r="P243" s="278">
        <f>+P244</f>
        <v>70000</v>
      </c>
      <c r="Q243" s="279"/>
      <c r="R243" s="279"/>
      <c r="S243" s="280"/>
    </row>
    <row r="244" spans="2:32" s="23" customFormat="1" ht="21.75" customHeight="1" x14ac:dyDescent="0.25">
      <c r="C244" s="24" t="s">
        <v>257</v>
      </c>
      <c r="D244" s="269" t="s">
        <v>258</v>
      </c>
      <c r="E244" s="269"/>
      <c r="F244" s="269"/>
      <c r="G244" s="269"/>
      <c r="H244" s="269"/>
      <c r="I244" s="269"/>
      <c r="J244" s="269"/>
      <c r="K244" s="269"/>
      <c r="L244" s="269"/>
      <c r="M244" s="269"/>
      <c r="N244" s="269"/>
      <c r="O244" s="269"/>
      <c r="P244" s="273">
        <v>70000</v>
      </c>
      <c r="Q244" s="274"/>
      <c r="R244" s="274"/>
      <c r="S244" s="275"/>
      <c r="T244" s="22"/>
      <c r="U244" s="22"/>
      <c r="V244" s="22"/>
      <c r="W244" s="114"/>
      <c r="X244" s="114"/>
      <c r="Y244" s="114"/>
      <c r="Z244" s="114"/>
      <c r="AA244" s="114"/>
      <c r="AB244" s="114"/>
      <c r="AC244" s="114"/>
      <c r="AD244" s="114"/>
      <c r="AE244" s="115"/>
      <c r="AF244" s="102"/>
    </row>
    <row r="245" spans="2:32" ht="21.75" customHeight="1" x14ac:dyDescent="0.25">
      <c r="C245" s="25" t="s">
        <v>260</v>
      </c>
      <c r="D245" s="311" t="s">
        <v>261</v>
      </c>
      <c r="E245" s="311"/>
      <c r="F245" s="311"/>
      <c r="G245" s="311"/>
      <c r="H245" s="311"/>
      <c r="I245" s="311"/>
      <c r="J245" s="311"/>
      <c r="K245" s="311"/>
      <c r="L245" s="311"/>
      <c r="M245" s="311"/>
      <c r="N245" s="311"/>
      <c r="O245" s="311"/>
      <c r="P245" s="278">
        <f>+P246</f>
        <v>791480.5</v>
      </c>
      <c r="Q245" s="279"/>
      <c r="R245" s="279"/>
      <c r="S245" s="280"/>
    </row>
    <row r="246" spans="2:32" ht="21.75" customHeight="1" x14ac:dyDescent="0.25">
      <c r="C246" s="25" t="s">
        <v>14</v>
      </c>
      <c r="D246" s="311" t="s">
        <v>15</v>
      </c>
      <c r="E246" s="311"/>
      <c r="F246" s="311"/>
      <c r="G246" s="311"/>
      <c r="H246" s="311"/>
      <c r="I246" s="311"/>
      <c r="J246" s="311"/>
      <c r="K246" s="311"/>
      <c r="L246" s="311"/>
      <c r="M246" s="311"/>
      <c r="N246" s="311"/>
      <c r="O246" s="311"/>
      <c r="P246" s="278">
        <f>+P247</f>
        <v>791480.5</v>
      </c>
      <c r="Q246" s="279"/>
      <c r="R246" s="279"/>
      <c r="S246" s="280"/>
    </row>
    <row r="247" spans="2:32" ht="21.75" customHeight="1" x14ac:dyDescent="0.25">
      <c r="C247" s="24" t="s">
        <v>262</v>
      </c>
      <c r="D247" s="269" t="s">
        <v>263</v>
      </c>
      <c r="E247" s="269"/>
      <c r="F247" s="269"/>
      <c r="G247" s="269"/>
      <c r="H247" s="269"/>
      <c r="I247" s="269"/>
      <c r="J247" s="269"/>
      <c r="K247" s="269"/>
      <c r="L247" s="269"/>
      <c r="M247" s="269"/>
      <c r="N247" s="269"/>
      <c r="O247" s="269"/>
      <c r="P247" s="273">
        <v>791480.5</v>
      </c>
      <c r="Q247" s="274"/>
      <c r="R247" s="274"/>
      <c r="S247" s="275"/>
    </row>
    <row r="248" spans="2:32" ht="21.75" customHeight="1" x14ac:dyDescent="0.25">
      <c r="C248" s="25" t="s">
        <v>264</v>
      </c>
      <c r="D248" s="311" t="s">
        <v>223</v>
      </c>
      <c r="E248" s="311"/>
      <c r="F248" s="311"/>
      <c r="G248" s="311"/>
      <c r="H248" s="311"/>
      <c r="I248" s="311"/>
      <c r="J248" s="311"/>
      <c r="K248" s="311"/>
      <c r="L248" s="311"/>
      <c r="M248" s="311"/>
      <c r="N248" s="311"/>
      <c r="O248" s="311"/>
      <c r="P248" s="278">
        <f>+P249</f>
        <v>3465991.99</v>
      </c>
      <c r="Q248" s="279"/>
      <c r="R248" s="279"/>
      <c r="S248" s="280"/>
    </row>
    <row r="249" spans="2:32" s="23" customFormat="1" ht="21.75" customHeight="1" x14ac:dyDescent="0.25">
      <c r="C249" s="25" t="s">
        <v>265</v>
      </c>
      <c r="D249" s="311" t="s">
        <v>259</v>
      </c>
      <c r="E249" s="311"/>
      <c r="F249" s="311"/>
      <c r="G249" s="311"/>
      <c r="H249" s="311"/>
      <c r="I249" s="311"/>
      <c r="J249" s="311"/>
      <c r="K249" s="311"/>
      <c r="L249" s="311"/>
      <c r="M249" s="311"/>
      <c r="N249" s="311"/>
      <c r="O249" s="311"/>
      <c r="P249" s="278">
        <f>+P250</f>
        <v>3465991.99</v>
      </c>
      <c r="Q249" s="279"/>
      <c r="R249" s="279"/>
      <c r="S249" s="280"/>
      <c r="T249" s="22"/>
      <c r="U249" s="22"/>
      <c r="V249" s="22"/>
      <c r="W249" s="114"/>
      <c r="X249" s="114"/>
      <c r="Y249" s="114"/>
      <c r="Z249" s="114"/>
      <c r="AA249" s="114"/>
      <c r="AB249" s="114"/>
      <c r="AC249" s="114"/>
      <c r="AD249" s="114"/>
      <c r="AE249" s="115"/>
      <c r="AF249" s="102"/>
    </row>
    <row r="250" spans="2:32" ht="21.75" customHeight="1" x14ac:dyDescent="0.25">
      <c r="C250" s="24" t="s">
        <v>266</v>
      </c>
      <c r="D250" s="269" t="s">
        <v>16</v>
      </c>
      <c r="E250" s="269"/>
      <c r="F250" s="269"/>
      <c r="G250" s="269"/>
      <c r="H250" s="269"/>
      <c r="I250" s="269"/>
      <c r="J250" s="269"/>
      <c r="K250" s="269"/>
      <c r="L250" s="269"/>
      <c r="M250" s="269"/>
      <c r="N250" s="269"/>
      <c r="O250" s="269"/>
      <c r="P250" s="273">
        <v>3465991.99</v>
      </c>
      <c r="Q250" s="274"/>
      <c r="R250" s="274"/>
      <c r="S250" s="275"/>
    </row>
    <row r="251" spans="2:32" ht="21.75" customHeight="1" x14ac:dyDescent="0.25">
      <c r="C251" s="311" t="s">
        <v>267</v>
      </c>
      <c r="D251" s="311"/>
      <c r="E251" s="311"/>
      <c r="F251" s="311"/>
      <c r="G251" s="311"/>
      <c r="H251" s="311"/>
      <c r="I251" s="311"/>
      <c r="J251" s="311"/>
      <c r="K251" s="311"/>
      <c r="L251" s="311"/>
      <c r="M251" s="311"/>
      <c r="N251" s="311"/>
      <c r="O251" s="311"/>
      <c r="P251" s="278">
        <f>+P252+P255+P257+P259+P261</f>
        <v>6777117.0099999998</v>
      </c>
      <c r="Q251" s="279"/>
      <c r="R251" s="279"/>
      <c r="S251" s="280"/>
    </row>
    <row r="252" spans="2:32" ht="21.75" customHeight="1" x14ac:dyDescent="0.25">
      <c r="C252" s="25" t="s">
        <v>268</v>
      </c>
      <c r="D252" s="270" t="s">
        <v>269</v>
      </c>
      <c r="E252" s="271"/>
      <c r="F252" s="271"/>
      <c r="G252" s="271"/>
      <c r="H252" s="271"/>
      <c r="I252" s="271"/>
      <c r="J252" s="271"/>
      <c r="K252" s="271"/>
      <c r="L252" s="271"/>
      <c r="M252" s="271"/>
      <c r="N252" s="271"/>
      <c r="O252" s="272"/>
      <c r="P252" s="278">
        <f>+P253</f>
        <v>4267112.01</v>
      </c>
      <c r="Q252" s="279"/>
      <c r="R252" s="279"/>
      <c r="S252" s="280"/>
    </row>
    <row r="253" spans="2:32" ht="21.75" customHeight="1" x14ac:dyDescent="0.25">
      <c r="C253" s="25" t="s">
        <v>270</v>
      </c>
      <c r="D253" s="270" t="s">
        <v>616</v>
      </c>
      <c r="E253" s="271"/>
      <c r="F253" s="271"/>
      <c r="G253" s="271"/>
      <c r="H253" s="271"/>
      <c r="I253" s="271"/>
      <c r="J253" s="271"/>
      <c r="K253" s="271"/>
      <c r="L253" s="271"/>
      <c r="M253" s="271"/>
      <c r="N253" s="271"/>
      <c r="O253" s="272"/>
      <c r="P253" s="278">
        <f>+P254</f>
        <v>4267112.01</v>
      </c>
      <c r="Q253" s="279"/>
      <c r="R253" s="279"/>
      <c r="S253" s="280"/>
    </row>
    <row r="254" spans="2:32" ht="21.75" customHeight="1" x14ac:dyDescent="0.25">
      <c r="C254" s="25" t="s">
        <v>271</v>
      </c>
      <c r="D254" s="292" t="s">
        <v>617</v>
      </c>
      <c r="E254" s="293"/>
      <c r="F254" s="293"/>
      <c r="G254" s="293"/>
      <c r="H254" s="293"/>
      <c r="I254" s="293"/>
      <c r="J254" s="293"/>
      <c r="K254" s="293"/>
      <c r="L254" s="293"/>
      <c r="M254" s="293"/>
      <c r="N254" s="293"/>
      <c r="O254" s="294"/>
      <c r="P254" s="278">
        <v>4267112.01</v>
      </c>
      <c r="Q254" s="279"/>
      <c r="R254" s="279"/>
      <c r="S254" s="280"/>
    </row>
    <row r="255" spans="2:32" s="6" customFormat="1" ht="21.75" customHeight="1" x14ac:dyDescent="0.25">
      <c r="B255" s="3"/>
      <c r="C255" s="25" t="s">
        <v>272</v>
      </c>
      <c r="D255" s="270" t="s">
        <v>273</v>
      </c>
      <c r="E255" s="271"/>
      <c r="F255" s="271"/>
      <c r="G255" s="271"/>
      <c r="H255" s="271"/>
      <c r="I255" s="271"/>
      <c r="J255" s="271"/>
      <c r="K255" s="271"/>
      <c r="L255" s="271"/>
      <c r="M255" s="271"/>
      <c r="N255" s="271"/>
      <c r="O255" s="272"/>
      <c r="P255" s="278">
        <f>+P256</f>
        <v>5</v>
      </c>
      <c r="Q255" s="279"/>
      <c r="R255" s="279"/>
      <c r="S255" s="280"/>
      <c r="W255" s="106"/>
      <c r="X255" s="108"/>
      <c r="Y255" s="108"/>
      <c r="Z255" s="108"/>
      <c r="AA255" s="108"/>
      <c r="AB255" s="108"/>
      <c r="AC255" s="108"/>
      <c r="AD255" s="108"/>
      <c r="AE255" s="109"/>
      <c r="AF255" s="97"/>
    </row>
    <row r="256" spans="2:32" s="6" customFormat="1" ht="21.75" customHeight="1" x14ac:dyDescent="0.25">
      <c r="B256" s="3"/>
      <c r="C256" s="24" t="s">
        <v>274</v>
      </c>
      <c r="D256" s="292" t="s">
        <v>275</v>
      </c>
      <c r="E256" s="293"/>
      <c r="F256" s="293"/>
      <c r="G256" s="293"/>
      <c r="H256" s="293"/>
      <c r="I256" s="293"/>
      <c r="J256" s="293"/>
      <c r="K256" s="293"/>
      <c r="L256" s="293"/>
      <c r="M256" s="293"/>
      <c r="N256" s="293"/>
      <c r="O256" s="294"/>
      <c r="P256" s="273">
        <v>5</v>
      </c>
      <c r="Q256" s="274"/>
      <c r="R256" s="274"/>
      <c r="S256" s="275"/>
      <c r="W256" s="106"/>
      <c r="X256" s="108"/>
      <c r="Y256" s="108"/>
      <c r="Z256" s="108"/>
      <c r="AA256" s="108"/>
      <c r="AB256" s="108"/>
      <c r="AC256" s="108"/>
      <c r="AD256" s="108"/>
      <c r="AE256" s="109"/>
      <c r="AF256" s="97"/>
    </row>
    <row r="257" spans="2:32" s="6" customFormat="1" ht="18" customHeight="1" x14ac:dyDescent="0.25">
      <c r="B257" s="3"/>
      <c r="C257" s="25" t="s">
        <v>276</v>
      </c>
      <c r="D257" s="270" t="s">
        <v>277</v>
      </c>
      <c r="E257" s="271"/>
      <c r="F257" s="271"/>
      <c r="G257" s="271"/>
      <c r="H257" s="271"/>
      <c r="I257" s="271"/>
      <c r="J257" s="271"/>
      <c r="K257" s="271"/>
      <c r="L257" s="271"/>
      <c r="M257" s="271"/>
      <c r="N257" s="271"/>
      <c r="O257" s="272"/>
      <c r="P257" s="278">
        <f>+P258</f>
        <v>1600000</v>
      </c>
      <c r="Q257" s="279"/>
      <c r="R257" s="279"/>
      <c r="S257" s="280"/>
      <c r="W257" s="106"/>
      <c r="X257" s="108"/>
      <c r="Y257" s="108"/>
      <c r="Z257" s="108"/>
      <c r="AA257" s="108"/>
      <c r="AB257" s="108"/>
      <c r="AC257" s="108"/>
      <c r="AD257" s="108"/>
      <c r="AE257" s="109"/>
      <c r="AF257" s="97"/>
    </row>
    <row r="258" spans="2:32" s="6" customFormat="1" ht="21.75" customHeight="1" x14ac:dyDescent="0.25">
      <c r="B258" s="3"/>
      <c r="C258" s="24" t="s">
        <v>278</v>
      </c>
      <c r="D258" s="292" t="s">
        <v>279</v>
      </c>
      <c r="E258" s="293"/>
      <c r="F258" s="293"/>
      <c r="G258" s="293"/>
      <c r="H258" s="293"/>
      <c r="I258" s="293"/>
      <c r="J258" s="293"/>
      <c r="K258" s="293"/>
      <c r="L258" s="293"/>
      <c r="M258" s="293"/>
      <c r="N258" s="293"/>
      <c r="O258" s="294"/>
      <c r="P258" s="273">
        <v>1600000</v>
      </c>
      <c r="Q258" s="274"/>
      <c r="R258" s="274"/>
      <c r="S258" s="275"/>
      <c r="W258" s="106"/>
      <c r="X258" s="108"/>
      <c r="Y258" s="108"/>
      <c r="Z258" s="108"/>
      <c r="AA258" s="108"/>
      <c r="AB258" s="108"/>
      <c r="AC258" s="108"/>
      <c r="AD258" s="108"/>
      <c r="AE258" s="109"/>
      <c r="AF258" s="97"/>
    </row>
    <row r="259" spans="2:32" s="6" customFormat="1" ht="21.75" customHeight="1" x14ac:dyDescent="0.25">
      <c r="B259" s="3"/>
      <c r="C259" s="24" t="s">
        <v>610</v>
      </c>
      <c r="D259" s="270" t="s">
        <v>614</v>
      </c>
      <c r="E259" s="271"/>
      <c r="F259" s="271"/>
      <c r="G259" s="271"/>
      <c r="H259" s="271"/>
      <c r="I259" s="271"/>
      <c r="J259" s="271"/>
      <c r="K259" s="271"/>
      <c r="L259" s="271"/>
      <c r="M259" s="271"/>
      <c r="N259" s="271"/>
      <c r="O259" s="272"/>
      <c r="P259" s="278">
        <f>+P260</f>
        <v>900000</v>
      </c>
      <c r="Q259" s="279"/>
      <c r="R259" s="279"/>
      <c r="S259" s="280"/>
      <c r="W259" s="106"/>
      <c r="X259" s="108"/>
      <c r="Y259" s="108"/>
      <c r="Z259" s="108"/>
      <c r="AA259" s="108"/>
      <c r="AB259" s="108"/>
      <c r="AC259" s="108"/>
      <c r="AD259" s="108"/>
      <c r="AE259" s="109"/>
      <c r="AF259" s="97"/>
    </row>
    <row r="260" spans="2:32" s="6" customFormat="1" ht="21.75" customHeight="1" x14ac:dyDescent="0.25">
      <c r="B260" s="3"/>
      <c r="C260" s="24" t="s">
        <v>609</v>
      </c>
      <c r="D260" s="292" t="s">
        <v>615</v>
      </c>
      <c r="E260" s="293"/>
      <c r="F260" s="293"/>
      <c r="G260" s="293"/>
      <c r="H260" s="293"/>
      <c r="I260" s="293"/>
      <c r="J260" s="293"/>
      <c r="K260" s="293"/>
      <c r="L260" s="293"/>
      <c r="M260" s="293"/>
      <c r="N260" s="293"/>
      <c r="O260" s="294"/>
      <c r="P260" s="273">
        <v>900000</v>
      </c>
      <c r="Q260" s="274"/>
      <c r="R260" s="274"/>
      <c r="S260" s="275"/>
      <c r="W260" s="106"/>
      <c r="X260" s="108"/>
      <c r="Y260" s="108"/>
      <c r="Z260" s="108"/>
      <c r="AA260" s="108"/>
      <c r="AB260" s="108"/>
      <c r="AC260" s="108"/>
      <c r="AD260" s="108"/>
      <c r="AE260" s="109"/>
      <c r="AF260" s="97"/>
    </row>
    <row r="261" spans="2:32" ht="21.75" customHeight="1" x14ac:dyDescent="0.25">
      <c r="C261" s="25" t="s">
        <v>280</v>
      </c>
      <c r="D261" s="270" t="s">
        <v>281</v>
      </c>
      <c r="E261" s="271"/>
      <c r="F261" s="271"/>
      <c r="G261" s="271"/>
      <c r="H261" s="271"/>
      <c r="I261" s="271"/>
      <c r="J261" s="271"/>
      <c r="K261" s="271"/>
      <c r="L261" s="271"/>
      <c r="M261" s="271"/>
      <c r="N261" s="271"/>
      <c r="O261" s="272"/>
      <c r="P261" s="278">
        <f>+P262</f>
        <v>10000</v>
      </c>
      <c r="Q261" s="279"/>
      <c r="R261" s="279"/>
      <c r="S261" s="280"/>
    </row>
    <row r="262" spans="2:32" ht="21.75" customHeight="1" x14ac:dyDescent="0.25">
      <c r="C262" s="25" t="s">
        <v>282</v>
      </c>
      <c r="D262" s="270" t="s">
        <v>283</v>
      </c>
      <c r="E262" s="271"/>
      <c r="F262" s="271"/>
      <c r="G262" s="271"/>
      <c r="H262" s="271"/>
      <c r="I262" s="271"/>
      <c r="J262" s="271"/>
      <c r="K262" s="271"/>
      <c r="L262" s="271"/>
      <c r="M262" s="271"/>
      <c r="N262" s="271"/>
      <c r="O262" s="272"/>
      <c r="P262" s="278">
        <f>+P263</f>
        <v>10000</v>
      </c>
      <c r="Q262" s="279"/>
      <c r="R262" s="279"/>
      <c r="S262" s="280"/>
    </row>
    <row r="263" spans="2:32" ht="21.75" customHeight="1" x14ac:dyDescent="0.25">
      <c r="C263" s="25" t="s">
        <v>284</v>
      </c>
      <c r="D263" s="270" t="s">
        <v>285</v>
      </c>
      <c r="E263" s="271"/>
      <c r="F263" s="271"/>
      <c r="G263" s="271"/>
      <c r="H263" s="271"/>
      <c r="I263" s="271"/>
      <c r="J263" s="271"/>
      <c r="K263" s="271"/>
      <c r="L263" s="271"/>
      <c r="M263" s="271"/>
      <c r="N263" s="271"/>
      <c r="O263" s="272"/>
      <c r="P263" s="278">
        <f>+P264</f>
        <v>10000</v>
      </c>
      <c r="Q263" s="279"/>
      <c r="R263" s="279"/>
      <c r="S263" s="280"/>
    </row>
    <row r="264" spans="2:32" s="23" customFormat="1" ht="21.75" customHeight="1" x14ac:dyDescent="0.25">
      <c r="C264" s="24" t="s">
        <v>286</v>
      </c>
      <c r="D264" s="292" t="s">
        <v>287</v>
      </c>
      <c r="E264" s="293"/>
      <c r="F264" s="293"/>
      <c r="G264" s="293"/>
      <c r="H264" s="293"/>
      <c r="I264" s="293"/>
      <c r="J264" s="293"/>
      <c r="K264" s="293"/>
      <c r="L264" s="293"/>
      <c r="M264" s="293"/>
      <c r="N264" s="293"/>
      <c r="O264" s="294"/>
      <c r="P264" s="273">
        <v>10000</v>
      </c>
      <c r="Q264" s="274"/>
      <c r="R264" s="274"/>
      <c r="S264" s="275"/>
      <c r="T264" s="22"/>
      <c r="U264" s="22"/>
      <c r="V264" s="22"/>
      <c r="W264" s="114"/>
      <c r="X264" s="114"/>
      <c r="Y264" s="114"/>
      <c r="Z264" s="114"/>
      <c r="AA264" s="114"/>
      <c r="AB264" s="114"/>
      <c r="AC264" s="114"/>
      <c r="AD264" s="114"/>
      <c r="AE264" s="115"/>
      <c r="AF264" s="102"/>
    </row>
    <row r="265" spans="2:32" s="23" customFormat="1" ht="21.75" customHeight="1" x14ac:dyDescent="0.25">
      <c r="C265" s="24"/>
      <c r="D265" s="303" t="s">
        <v>13</v>
      </c>
      <c r="E265" s="289"/>
      <c r="F265" s="289"/>
      <c r="G265" s="289"/>
      <c r="H265" s="289"/>
      <c r="I265" s="289"/>
      <c r="J265" s="289"/>
      <c r="K265" s="289"/>
      <c r="L265" s="289"/>
      <c r="M265" s="289"/>
      <c r="N265" s="289"/>
      <c r="O265" s="290"/>
      <c r="P265" s="278">
        <f>+P241+P251</f>
        <v>11104589.5</v>
      </c>
      <c r="Q265" s="279"/>
      <c r="R265" s="279"/>
      <c r="S265" s="280"/>
      <c r="T265" s="22"/>
      <c r="U265" s="22"/>
      <c r="V265" s="22"/>
      <c r="W265" s="114"/>
      <c r="X265" s="114"/>
      <c r="Y265" s="114"/>
      <c r="Z265" s="114"/>
      <c r="AA265" s="114"/>
      <c r="AB265" s="114"/>
      <c r="AC265" s="114"/>
      <c r="AD265" s="114"/>
      <c r="AE265" s="115"/>
      <c r="AF265" s="102"/>
    </row>
    <row r="266" spans="2:32" s="20" customFormat="1" ht="15" customHeight="1" x14ac:dyDescent="0.25">
      <c r="C266" s="43"/>
      <c r="D266" s="43"/>
      <c r="E266" s="43"/>
      <c r="F266" s="43"/>
      <c r="G266" s="43"/>
      <c r="H266" s="43"/>
      <c r="I266" s="43"/>
      <c r="J266" s="43"/>
      <c r="K266" s="43"/>
      <c r="L266" s="43"/>
      <c r="M266" s="43"/>
      <c r="N266" s="43"/>
      <c r="O266" s="43"/>
      <c r="P266" s="43"/>
      <c r="Q266" s="43"/>
      <c r="R266" s="43"/>
      <c r="S266" s="43"/>
      <c r="T266" s="6"/>
      <c r="U266" s="6"/>
      <c r="V266" s="6"/>
      <c r="W266" s="116"/>
      <c r="X266" s="116"/>
      <c r="Y266" s="116"/>
      <c r="Z266" s="116"/>
      <c r="AA266" s="116"/>
      <c r="AB266" s="116"/>
      <c r="AC266" s="116"/>
      <c r="AD266" s="116"/>
      <c r="AE266" s="117"/>
      <c r="AF266" s="103"/>
    </row>
    <row r="267" spans="2:32" s="20" customFormat="1" ht="51" customHeight="1" x14ac:dyDescent="0.25">
      <c r="C267" s="291" t="s">
        <v>288</v>
      </c>
      <c r="D267" s="291"/>
      <c r="E267" s="291"/>
      <c r="F267" s="291"/>
      <c r="G267" s="291"/>
      <c r="H267" s="291"/>
      <c r="I267" s="291"/>
      <c r="J267" s="291"/>
      <c r="K267" s="291"/>
      <c r="L267" s="291"/>
      <c r="M267" s="291"/>
      <c r="N267" s="291"/>
      <c r="O267" s="291"/>
      <c r="P267" s="291"/>
      <c r="Q267" s="291"/>
      <c r="R267" s="291"/>
      <c r="S267" s="291"/>
      <c r="T267" s="6"/>
      <c r="U267" s="6"/>
      <c r="V267" s="6"/>
      <c r="W267" s="116"/>
      <c r="X267" s="116"/>
      <c r="Y267" s="116"/>
      <c r="Z267" s="116"/>
      <c r="AA267" s="116"/>
      <c r="AB267" s="116"/>
      <c r="AC267" s="116"/>
      <c r="AD267" s="116"/>
      <c r="AE267" s="117"/>
      <c r="AF267" s="103"/>
    </row>
    <row r="268" spans="2:32" s="21" customFormat="1" ht="15" customHeight="1" x14ac:dyDescent="0.2">
      <c r="C268" s="42"/>
      <c r="D268" s="42"/>
      <c r="E268" s="42"/>
      <c r="F268" s="42"/>
      <c r="G268" s="42"/>
      <c r="H268" s="42"/>
      <c r="I268" s="42"/>
      <c r="J268" s="42"/>
      <c r="K268" s="42"/>
      <c r="L268" s="42"/>
      <c r="M268" s="42"/>
      <c r="N268" s="42"/>
      <c r="O268" s="42"/>
      <c r="P268" s="42"/>
      <c r="Q268" s="42"/>
      <c r="R268" s="42"/>
      <c r="S268" s="42"/>
      <c r="T268" s="6"/>
      <c r="U268" s="6"/>
      <c r="V268" s="6"/>
      <c r="W268" s="111"/>
      <c r="X268" s="111"/>
      <c r="Y268" s="111"/>
      <c r="Z268" s="111"/>
      <c r="AA268" s="111"/>
      <c r="AB268" s="111"/>
      <c r="AC268" s="111"/>
      <c r="AD268" s="111"/>
      <c r="AE268" s="118"/>
      <c r="AF268" s="104"/>
    </row>
    <row r="269" spans="2:32" s="21" customFormat="1" ht="40.5" customHeight="1" x14ac:dyDescent="0.2">
      <c r="C269" s="284" t="s">
        <v>387</v>
      </c>
      <c r="D269" s="284"/>
      <c r="E269" s="284"/>
      <c r="F269" s="284"/>
      <c r="G269" s="284"/>
      <c r="H269" s="284"/>
      <c r="I269" s="284"/>
      <c r="J269" s="284"/>
      <c r="K269" s="284"/>
      <c r="L269" s="284"/>
      <c r="M269" s="284"/>
      <c r="N269" s="284"/>
      <c r="O269" s="284"/>
      <c r="P269" s="284"/>
      <c r="Q269" s="284"/>
      <c r="R269" s="284"/>
      <c r="S269" s="284"/>
      <c r="T269" s="6"/>
      <c r="U269" s="6"/>
      <c r="V269" s="6"/>
      <c r="W269" s="111"/>
      <c r="X269" s="111"/>
      <c r="Y269" s="111"/>
      <c r="Z269" s="111"/>
      <c r="AA269" s="111"/>
      <c r="AB269" s="111"/>
      <c r="AC269" s="111"/>
      <c r="AD269" s="111"/>
      <c r="AE269" s="118"/>
      <c r="AF269" s="104"/>
    </row>
    <row r="270" spans="2:32" s="21" customFormat="1" ht="12" customHeight="1" x14ac:dyDescent="0.2">
      <c r="C270" s="44"/>
      <c r="D270" s="44"/>
      <c r="E270" s="44"/>
      <c r="F270" s="44"/>
      <c r="G270" s="44"/>
      <c r="H270" s="44"/>
      <c r="I270" s="44"/>
      <c r="J270" s="44"/>
      <c r="K270" s="44"/>
      <c r="L270" s="44"/>
      <c r="M270" s="44"/>
      <c r="N270" s="44"/>
      <c r="O270" s="44"/>
      <c r="P270" s="44"/>
      <c r="Q270" s="44"/>
      <c r="R270" s="44"/>
      <c r="S270" s="44"/>
      <c r="T270" s="6"/>
      <c r="U270" s="6"/>
      <c r="V270" s="6"/>
      <c r="W270" s="111"/>
      <c r="X270" s="111"/>
      <c r="Y270" s="111"/>
      <c r="Z270" s="111"/>
      <c r="AA270" s="111"/>
      <c r="AB270" s="111"/>
      <c r="AC270" s="111"/>
      <c r="AD270" s="111"/>
      <c r="AE270" s="118"/>
      <c r="AF270" s="104"/>
    </row>
    <row r="271" spans="2:32" s="21" customFormat="1" ht="17.25" customHeight="1" x14ac:dyDescent="0.2">
      <c r="C271" s="263" t="s">
        <v>581</v>
      </c>
      <c r="D271" s="264"/>
      <c r="E271" s="264"/>
      <c r="F271" s="264"/>
      <c r="G271" s="264"/>
      <c r="H271" s="264"/>
      <c r="I271" s="264"/>
      <c r="J271" s="264"/>
      <c r="K271" s="264"/>
      <c r="L271" s="264"/>
      <c r="M271" s="264"/>
      <c r="N271" s="264"/>
      <c r="O271" s="265"/>
      <c r="P271" s="263"/>
      <c r="Q271" s="264"/>
      <c r="R271" s="264"/>
      <c r="S271" s="265"/>
      <c r="T271" s="6"/>
      <c r="U271" s="6"/>
      <c r="V271" s="6"/>
      <c r="W271" s="111"/>
      <c r="X271" s="111"/>
      <c r="Y271" s="111"/>
      <c r="Z271" s="111"/>
      <c r="AA271" s="111"/>
      <c r="AB271" s="111"/>
      <c r="AC271" s="111"/>
      <c r="AD271" s="111"/>
      <c r="AE271" s="118"/>
      <c r="AF271" s="104"/>
    </row>
    <row r="272" spans="2:32" s="21" customFormat="1" ht="18" customHeight="1" x14ac:dyDescent="0.2">
      <c r="C272" s="263" t="s">
        <v>384</v>
      </c>
      <c r="D272" s="264"/>
      <c r="E272" s="264"/>
      <c r="F272" s="264"/>
      <c r="G272" s="264"/>
      <c r="H272" s="264"/>
      <c r="I272" s="264"/>
      <c r="J272" s="264"/>
      <c r="K272" s="264"/>
      <c r="L272" s="264"/>
      <c r="M272" s="264"/>
      <c r="N272" s="264"/>
      <c r="O272" s="265"/>
      <c r="P272" s="263"/>
      <c r="Q272" s="264"/>
      <c r="R272" s="264"/>
      <c r="S272" s="265"/>
      <c r="T272" s="6"/>
      <c r="U272" s="6"/>
      <c r="V272" s="6"/>
      <c r="W272" s="111"/>
      <c r="X272" s="111"/>
      <c r="Y272" s="111"/>
      <c r="Z272" s="111"/>
      <c r="AA272" s="111"/>
      <c r="AB272" s="111"/>
      <c r="AC272" s="111"/>
      <c r="AD272" s="111"/>
      <c r="AE272" s="118"/>
      <c r="AF272" s="104"/>
    </row>
    <row r="273" spans="3:32" s="21" customFormat="1" ht="19.5" customHeight="1" x14ac:dyDescent="0.2">
      <c r="C273" s="263" t="s">
        <v>79</v>
      </c>
      <c r="D273" s="264"/>
      <c r="E273" s="264"/>
      <c r="F273" s="264"/>
      <c r="G273" s="264"/>
      <c r="H273" s="264"/>
      <c r="I273" s="264"/>
      <c r="J273" s="264"/>
      <c r="K273" s="264"/>
      <c r="L273" s="264"/>
      <c r="M273" s="264"/>
      <c r="N273" s="264"/>
      <c r="O273" s="265"/>
      <c r="P273" s="263" t="s">
        <v>12</v>
      </c>
      <c r="Q273" s="264"/>
      <c r="R273" s="264"/>
      <c r="S273" s="265"/>
      <c r="T273" s="6"/>
      <c r="U273" s="6"/>
      <c r="V273" s="6"/>
      <c r="W273" s="111"/>
      <c r="X273" s="111"/>
      <c r="Y273" s="111"/>
      <c r="Z273" s="111"/>
      <c r="AA273" s="111"/>
      <c r="AB273" s="111"/>
      <c r="AC273" s="111"/>
      <c r="AD273" s="111"/>
      <c r="AE273" s="118"/>
      <c r="AF273" s="104"/>
    </row>
    <row r="274" spans="3:32" s="21" customFormat="1" ht="18" customHeight="1" x14ac:dyDescent="0.2">
      <c r="C274" s="276" t="s">
        <v>50</v>
      </c>
      <c r="D274" s="276"/>
      <c r="E274" s="276"/>
      <c r="F274" s="276"/>
      <c r="G274" s="276"/>
      <c r="H274" s="276"/>
      <c r="I274" s="276"/>
      <c r="J274" s="276"/>
      <c r="K274" s="276"/>
      <c r="L274" s="276"/>
      <c r="M274" s="276"/>
      <c r="N274" s="276"/>
      <c r="O274" s="276"/>
      <c r="P274" s="288">
        <f>SUM(P275:S278)</f>
        <v>4085472.49</v>
      </c>
      <c r="Q274" s="289"/>
      <c r="R274" s="289"/>
      <c r="S274" s="290"/>
      <c r="T274" s="6"/>
      <c r="U274" s="6"/>
      <c r="V274" s="6"/>
      <c r="W274" s="111"/>
      <c r="X274" s="111"/>
      <c r="Y274" s="111"/>
      <c r="Z274" s="111"/>
      <c r="AA274" s="111"/>
      <c r="AB274" s="111"/>
      <c r="AC274" s="111"/>
      <c r="AD274" s="111"/>
      <c r="AE274" s="118"/>
      <c r="AF274" s="104"/>
    </row>
    <row r="275" spans="3:32" s="21" customFormat="1" ht="18" customHeight="1" x14ac:dyDescent="0.2">
      <c r="C275" s="286" t="s">
        <v>51</v>
      </c>
      <c r="D275" s="286"/>
      <c r="E275" s="286"/>
      <c r="F275" s="286"/>
      <c r="G275" s="286"/>
      <c r="H275" s="286"/>
      <c r="I275" s="286"/>
      <c r="J275" s="286"/>
      <c r="K275" s="286"/>
      <c r="L275" s="286"/>
      <c r="M275" s="286"/>
      <c r="N275" s="286"/>
      <c r="O275" s="286"/>
      <c r="P275" s="296">
        <f>+P75</f>
        <v>792000</v>
      </c>
      <c r="Q275" s="297"/>
      <c r="R275" s="297"/>
      <c r="S275" s="298"/>
      <c r="T275" s="6"/>
      <c r="U275" s="6"/>
      <c r="V275" s="6"/>
      <c r="W275" s="111"/>
      <c r="X275" s="111"/>
      <c r="Y275" s="111"/>
      <c r="Z275" s="111"/>
      <c r="AA275" s="111"/>
      <c r="AB275" s="111"/>
      <c r="AC275" s="111"/>
      <c r="AD275" s="111"/>
      <c r="AE275" s="118"/>
      <c r="AF275" s="104"/>
    </row>
    <row r="276" spans="3:32" s="21" customFormat="1" ht="18" customHeight="1" x14ac:dyDescent="0.2">
      <c r="C276" s="286" t="s">
        <v>52</v>
      </c>
      <c r="D276" s="286"/>
      <c r="E276" s="286"/>
      <c r="F276" s="286"/>
      <c r="G276" s="286"/>
      <c r="H276" s="286"/>
      <c r="I276" s="286"/>
      <c r="J276" s="286"/>
      <c r="K276" s="286"/>
      <c r="L276" s="286"/>
      <c r="M276" s="286"/>
      <c r="N276" s="286"/>
      <c r="O276" s="286"/>
      <c r="P276" s="296">
        <f>+P82</f>
        <v>1072546.5</v>
      </c>
      <c r="Q276" s="297"/>
      <c r="R276" s="297"/>
      <c r="S276" s="298"/>
      <c r="T276" s="6"/>
      <c r="U276" s="6"/>
      <c r="V276" s="6"/>
      <c r="W276" s="111"/>
      <c r="X276" s="111"/>
      <c r="Y276" s="111"/>
      <c r="Z276" s="111"/>
      <c r="AA276" s="111"/>
      <c r="AB276" s="111"/>
      <c r="AC276" s="111"/>
      <c r="AD276" s="111"/>
      <c r="AE276" s="118"/>
      <c r="AF276" s="104"/>
    </row>
    <row r="277" spans="3:32" s="21" customFormat="1" ht="18" customHeight="1" x14ac:dyDescent="0.2">
      <c r="C277" s="286" t="s">
        <v>48</v>
      </c>
      <c r="D277" s="286"/>
      <c r="E277" s="286"/>
      <c r="F277" s="286"/>
      <c r="G277" s="286"/>
      <c r="H277" s="286"/>
      <c r="I277" s="286"/>
      <c r="J277" s="286"/>
      <c r="K277" s="286"/>
      <c r="L277" s="286"/>
      <c r="M277" s="286"/>
      <c r="N277" s="286"/>
      <c r="O277" s="286"/>
      <c r="P277" s="296">
        <f>+P130</f>
        <v>2210925.9900000002</v>
      </c>
      <c r="Q277" s="297"/>
      <c r="R277" s="297"/>
      <c r="S277" s="298"/>
      <c r="T277" s="6"/>
      <c r="U277" s="6"/>
      <c r="V277" s="6"/>
      <c r="W277" s="111"/>
      <c r="X277" s="111"/>
      <c r="Y277" s="111"/>
      <c r="Z277" s="111"/>
      <c r="AA277" s="111"/>
      <c r="AB277" s="111"/>
      <c r="AC277" s="111"/>
      <c r="AD277" s="111"/>
      <c r="AE277" s="118"/>
      <c r="AF277" s="104"/>
    </row>
    <row r="278" spans="3:32" s="21" customFormat="1" ht="18" customHeight="1" x14ac:dyDescent="0.2">
      <c r="C278" s="286" t="s">
        <v>53</v>
      </c>
      <c r="D278" s="286"/>
      <c r="E278" s="286"/>
      <c r="F278" s="286"/>
      <c r="G278" s="286"/>
      <c r="H278" s="286"/>
      <c r="I278" s="286"/>
      <c r="J278" s="286"/>
      <c r="K278" s="286"/>
      <c r="L278" s="286"/>
      <c r="M278" s="286"/>
      <c r="N278" s="286"/>
      <c r="O278" s="286"/>
      <c r="P278" s="296">
        <f>+P192</f>
        <v>10000</v>
      </c>
      <c r="Q278" s="297"/>
      <c r="R278" s="297"/>
      <c r="S278" s="298"/>
      <c r="T278" s="6"/>
      <c r="U278" s="6"/>
      <c r="V278" s="6"/>
      <c r="W278" s="111"/>
      <c r="X278" s="111"/>
      <c r="Y278" s="111"/>
      <c r="Z278" s="111"/>
      <c r="AA278" s="111"/>
      <c r="AB278" s="111"/>
      <c r="AC278" s="111"/>
      <c r="AD278" s="111"/>
      <c r="AE278" s="118"/>
      <c r="AF278" s="104"/>
    </row>
    <row r="279" spans="3:32" s="21" customFormat="1" ht="18" customHeight="1" x14ac:dyDescent="0.2">
      <c r="C279" s="276" t="s">
        <v>54</v>
      </c>
      <c r="D279" s="276"/>
      <c r="E279" s="276"/>
      <c r="F279" s="276"/>
      <c r="G279" s="276"/>
      <c r="H279" s="276"/>
      <c r="I279" s="276"/>
      <c r="J279" s="276"/>
      <c r="K279" s="276"/>
      <c r="L279" s="276"/>
      <c r="M279" s="276"/>
      <c r="N279" s="276"/>
      <c r="O279" s="276"/>
      <c r="P279" s="288">
        <f>SUM(P280:S281)</f>
        <v>7019117.0099999998</v>
      </c>
      <c r="Q279" s="314"/>
      <c r="R279" s="314"/>
      <c r="S279" s="315"/>
      <c r="T279" s="6"/>
      <c r="U279" s="6"/>
      <c r="V279" s="6"/>
      <c r="W279" s="111"/>
      <c r="X279" s="111"/>
      <c r="Y279" s="111"/>
      <c r="Z279" s="111"/>
      <c r="AA279" s="111"/>
      <c r="AB279" s="111"/>
      <c r="AC279" s="111"/>
      <c r="AD279" s="111"/>
      <c r="AE279" s="118"/>
      <c r="AF279" s="104"/>
    </row>
    <row r="280" spans="3:32" s="21" customFormat="1" ht="18" customHeight="1" x14ac:dyDescent="0.2">
      <c r="C280" s="286" t="s">
        <v>49</v>
      </c>
      <c r="D280" s="286"/>
      <c r="E280" s="286"/>
      <c r="F280" s="286"/>
      <c r="G280" s="286"/>
      <c r="H280" s="286"/>
      <c r="I280" s="286"/>
      <c r="J280" s="286"/>
      <c r="K280" s="286"/>
      <c r="L280" s="286"/>
      <c r="M280" s="286"/>
      <c r="N280" s="286"/>
      <c r="O280" s="286"/>
      <c r="P280" s="296">
        <f>+P195</f>
        <v>250000</v>
      </c>
      <c r="Q280" s="297"/>
      <c r="R280" s="297"/>
      <c r="S280" s="298"/>
      <c r="T280" s="6"/>
      <c r="U280" s="6"/>
      <c r="V280" s="6"/>
      <c r="W280" s="111"/>
      <c r="X280" s="111"/>
      <c r="Y280" s="111"/>
      <c r="Z280" s="111"/>
      <c r="AA280" s="111"/>
      <c r="AB280" s="111"/>
      <c r="AC280" s="111"/>
      <c r="AD280" s="111"/>
      <c r="AE280" s="118"/>
      <c r="AF280" s="104"/>
    </row>
    <row r="281" spans="3:32" s="21" customFormat="1" ht="18" customHeight="1" x14ac:dyDescent="0.2">
      <c r="C281" s="286" t="s">
        <v>55</v>
      </c>
      <c r="D281" s="286"/>
      <c r="E281" s="286"/>
      <c r="F281" s="286"/>
      <c r="G281" s="286"/>
      <c r="H281" s="286"/>
      <c r="I281" s="286"/>
      <c r="J281" s="286"/>
      <c r="K281" s="286"/>
      <c r="L281" s="286"/>
      <c r="M281" s="286"/>
      <c r="N281" s="286"/>
      <c r="O281" s="286"/>
      <c r="P281" s="296">
        <f>+P208</f>
        <v>6769117.0099999998</v>
      </c>
      <c r="Q281" s="297"/>
      <c r="R281" s="297"/>
      <c r="S281" s="298"/>
      <c r="T281" s="6"/>
      <c r="U281" s="6"/>
      <c r="V281" s="6"/>
      <c r="W281" s="111"/>
      <c r="X281" s="111"/>
      <c r="Y281" s="111"/>
      <c r="Z281" s="111"/>
      <c r="AA281" s="111"/>
      <c r="AB281" s="111"/>
      <c r="AC281" s="111"/>
      <c r="AD281" s="111"/>
      <c r="AE281" s="118"/>
      <c r="AF281" s="104"/>
    </row>
    <row r="282" spans="3:32" ht="23.25" customHeight="1" x14ac:dyDescent="0.25">
      <c r="C282" s="322" t="s">
        <v>13</v>
      </c>
      <c r="D282" s="322"/>
      <c r="E282" s="322"/>
      <c r="F282" s="322"/>
      <c r="G282" s="322"/>
      <c r="H282" s="322"/>
      <c r="I282" s="322"/>
      <c r="J282" s="322"/>
      <c r="K282" s="322"/>
      <c r="L282" s="322"/>
      <c r="M282" s="322"/>
      <c r="N282" s="322"/>
      <c r="O282" s="322"/>
      <c r="P282" s="288">
        <f>+P274+P279</f>
        <v>11104589.5</v>
      </c>
      <c r="Q282" s="289"/>
      <c r="R282" s="289"/>
      <c r="S282" s="290"/>
    </row>
    <row r="283" spans="3:32" ht="18" customHeight="1" x14ac:dyDescent="0.25"/>
    <row r="284" spans="3:32" ht="53.25" customHeight="1" x14ac:dyDescent="0.25">
      <c r="C284" s="318" t="s">
        <v>288</v>
      </c>
      <c r="D284" s="318"/>
      <c r="E284" s="318"/>
      <c r="F284" s="318"/>
      <c r="G284" s="318"/>
      <c r="H284" s="318"/>
      <c r="I284" s="318"/>
      <c r="J284" s="318"/>
      <c r="K284" s="318"/>
      <c r="L284" s="318"/>
      <c r="M284" s="318"/>
      <c r="N284" s="318"/>
      <c r="O284" s="318"/>
      <c r="P284" s="318"/>
      <c r="Q284" s="318"/>
      <c r="R284" s="318"/>
      <c r="S284" s="318"/>
      <c r="T284" s="3"/>
      <c r="U284" s="3"/>
      <c r="V284" s="3"/>
    </row>
    <row r="285" spans="3:32" ht="9" customHeight="1" x14ac:dyDescent="0.25">
      <c r="C285" s="3"/>
      <c r="D285" s="3"/>
      <c r="E285" s="3"/>
      <c r="F285" s="3"/>
      <c r="G285" s="3"/>
      <c r="H285" s="3"/>
      <c r="I285" s="3"/>
      <c r="J285" s="3"/>
      <c r="K285" s="3"/>
      <c r="L285" s="3"/>
      <c r="M285" s="3"/>
      <c r="N285" s="3"/>
      <c r="O285" s="3"/>
      <c r="P285" s="3"/>
      <c r="Q285" s="3"/>
      <c r="R285" s="3"/>
      <c r="S285" s="3"/>
      <c r="T285" s="3"/>
      <c r="U285" s="3"/>
      <c r="V285" s="3"/>
    </row>
    <row r="286" spans="3:32" ht="2.25" customHeight="1" x14ac:dyDescent="0.25">
      <c r="C286" s="3"/>
      <c r="D286" s="3"/>
      <c r="E286" s="3"/>
      <c r="F286" s="3"/>
      <c r="G286" s="3"/>
      <c r="H286" s="3"/>
      <c r="I286" s="3"/>
      <c r="J286" s="3"/>
      <c r="K286" s="3"/>
      <c r="L286" s="3"/>
      <c r="M286" s="3"/>
      <c r="N286" s="3"/>
      <c r="O286" s="3"/>
      <c r="P286" s="3"/>
      <c r="Q286" s="3"/>
      <c r="R286" s="3"/>
      <c r="S286" s="3"/>
    </row>
    <row r="287" spans="3:32" ht="40.5" customHeight="1" x14ac:dyDescent="0.25">
      <c r="C287" s="317" t="s">
        <v>388</v>
      </c>
      <c r="D287" s="317"/>
      <c r="E287" s="317"/>
      <c r="F287" s="317"/>
      <c r="G287" s="317"/>
      <c r="H287" s="317"/>
      <c r="I287" s="317"/>
      <c r="J287" s="317"/>
      <c r="K287" s="317"/>
      <c r="L287" s="317"/>
      <c r="M287" s="317"/>
      <c r="N287" s="317"/>
      <c r="O287" s="317"/>
      <c r="P287" s="317"/>
      <c r="Q287" s="317"/>
      <c r="R287" s="317"/>
      <c r="S287" s="317"/>
    </row>
    <row r="288" spans="3:32" x14ac:dyDescent="0.25">
      <c r="C288" s="260" t="s">
        <v>584</v>
      </c>
      <c r="D288" s="261"/>
      <c r="E288" s="261"/>
      <c r="F288" s="261"/>
      <c r="G288" s="261"/>
      <c r="H288" s="261"/>
      <c r="I288" s="261"/>
      <c r="J288" s="261"/>
      <c r="K288" s="261"/>
      <c r="L288" s="261"/>
      <c r="M288" s="261"/>
      <c r="N288" s="261"/>
      <c r="O288" s="261"/>
      <c r="P288" s="261"/>
      <c r="Q288" s="261"/>
      <c r="R288" s="261"/>
      <c r="S288" s="262"/>
    </row>
    <row r="289" spans="3:32" ht="15.75" customHeight="1" x14ac:dyDescent="0.25">
      <c r="C289" s="260" t="s">
        <v>582</v>
      </c>
      <c r="D289" s="261"/>
      <c r="E289" s="261"/>
      <c r="F289" s="261"/>
      <c r="G289" s="261"/>
      <c r="H289" s="261"/>
      <c r="I289" s="261"/>
      <c r="J289" s="261"/>
      <c r="K289" s="261"/>
      <c r="L289" s="261"/>
      <c r="M289" s="261"/>
      <c r="N289" s="261"/>
      <c r="O289" s="261"/>
      <c r="P289" s="261"/>
      <c r="Q289" s="261"/>
      <c r="R289" s="261"/>
      <c r="S289" s="262"/>
    </row>
    <row r="290" spans="3:32" ht="22.5" customHeight="1" x14ac:dyDescent="0.25">
      <c r="C290" s="260" t="s">
        <v>2</v>
      </c>
      <c r="D290" s="261"/>
      <c r="E290" s="261"/>
      <c r="F290" s="261"/>
      <c r="G290" s="261"/>
      <c r="H290" s="261"/>
      <c r="I290" s="261"/>
      <c r="J290" s="261"/>
      <c r="K290" s="261"/>
      <c r="L290" s="261"/>
      <c r="M290" s="261"/>
      <c r="N290" s="261"/>
      <c r="O290" s="261"/>
      <c r="P290" s="261"/>
      <c r="Q290" s="261"/>
      <c r="R290" s="261"/>
      <c r="S290" s="262"/>
    </row>
    <row r="291" spans="3:32" ht="22.5" customHeight="1" x14ac:dyDescent="0.25">
      <c r="C291" s="319" t="s">
        <v>150</v>
      </c>
      <c r="D291" s="320"/>
      <c r="E291" s="320"/>
      <c r="F291" s="320"/>
      <c r="G291" s="320"/>
      <c r="H291" s="320"/>
      <c r="I291" s="320"/>
      <c r="J291" s="320"/>
      <c r="K291" s="320"/>
      <c r="L291" s="320"/>
      <c r="M291" s="320"/>
      <c r="N291" s="320"/>
      <c r="O291" s="320"/>
      <c r="P291" s="320"/>
      <c r="Q291" s="320"/>
      <c r="R291" s="320"/>
      <c r="S291" s="321"/>
    </row>
    <row r="292" spans="3:32" ht="22.5" customHeight="1" x14ac:dyDescent="0.25">
      <c r="C292" s="319" t="s">
        <v>156</v>
      </c>
      <c r="D292" s="320"/>
      <c r="E292" s="320"/>
      <c r="F292" s="320"/>
      <c r="G292" s="320"/>
      <c r="H292" s="320"/>
      <c r="I292" s="320"/>
      <c r="J292" s="320"/>
      <c r="K292" s="320"/>
      <c r="L292" s="320"/>
      <c r="M292" s="320"/>
      <c r="N292" s="320"/>
      <c r="O292" s="320"/>
      <c r="P292" s="320"/>
      <c r="Q292" s="320"/>
      <c r="R292" s="320"/>
      <c r="S292" s="321"/>
    </row>
    <row r="293" spans="3:32" ht="22.5" customHeight="1" x14ac:dyDescent="0.25">
      <c r="C293" s="319" t="s">
        <v>414</v>
      </c>
      <c r="D293" s="320"/>
      <c r="E293" s="320"/>
      <c r="F293" s="320"/>
      <c r="G293" s="320"/>
      <c r="H293" s="320"/>
      <c r="I293" s="320"/>
      <c r="J293" s="320"/>
      <c r="K293" s="320"/>
      <c r="L293" s="320"/>
      <c r="M293" s="320"/>
      <c r="N293" s="320"/>
      <c r="O293" s="320"/>
      <c r="P293" s="320"/>
      <c r="Q293" s="320"/>
      <c r="R293" s="320"/>
      <c r="S293" s="321"/>
    </row>
    <row r="294" spans="3:32" ht="22.5" customHeight="1" x14ac:dyDescent="0.25">
      <c r="C294" s="319" t="s">
        <v>226</v>
      </c>
      <c r="D294" s="320"/>
      <c r="E294" s="320"/>
      <c r="F294" s="320"/>
      <c r="G294" s="320"/>
      <c r="H294" s="320"/>
      <c r="I294" s="320"/>
      <c r="J294" s="320"/>
      <c r="K294" s="320"/>
      <c r="L294" s="320"/>
      <c r="M294" s="320"/>
      <c r="N294" s="320"/>
      <c r="O294" s="320"/>
      <c r="P294" s="320"/>
      <c r="Q294" s="320"/>
      <c r="R294" s="320"/>
      <c r="S294" s="321"/>
    </row>
    <row r="295" spans="3:32" ht="22.5" customHeight="1" x14ac:dyDescent="0.25">
      <c r="C295" s="319" t="s">
        <v>415</v>
      </c>
      <c r="D295" s="320"/>
      <c r="E295" s="320"/>
      <c r="F295" s="320"/>
      <c r="G295" s="320"/>
      <c r="H295" s="320"/>
      <c r="I295" s="320"/>
      <c r="J295" s="320"/>
      <c r="K295" s="320"/>
      <c r="L295" s="320"/>
      <c r="M295" s="320"/>
      <c r="N295" s="320"/>
      <c r="O295" s="320"/>
      <c r="P295" s="320"/>
      <c r="Q295" s="320"/>
      <c r="R295" s="320"/>
      <c r="S295" s="321"/>
    </row>
    <row r="296" spans="3:32" ht="22.5" customHeight="1" x14ac:dyDescent="0.25">
      <c r="C296" s="319" t="s">
        <v>416</v>
      </c>
      <c r="D296" s="320"/>
      <c r="E296" s="320"/>
      <c r="F296" s="320"/>
      <c r="G296" s="320"/>
      <c r="H296" s="320"/>
      <c r="I296" s="320"/>
      <c r="J296" s="320"/>
      <c r="K296" s="320"/>
      <c r="L296" s="320"/>
      <c r="M296" s="320"/>
      <c r="N296" s="320"/>
      <c r="O296" s="320"/>
      <c r="P296" s="320"/>
      <c r="Q296" s="320"/>
      <c r="R296" s="320"/>
      <c r="S296" s="321"/>
    </row>
    <row r="297" spans="3:32" ht="14.25" customHeight="1" x14ac:dyDescent="0.25">
      <c r="C297"/>
      <c r="D297"/>
      <c r="E297"/>
      <c r="F297"/>
      <c r="G297"/>
      <c r="H297"/>
      <c r="I297"/>
      <c r="J297"/>
      <c r="K297"/>
      <c r="L297"/>
      <c r="M297"/>
      <c r="N297"/>
      <c r="O297"/>
      <c r="P297"/>
      <c r="Q297"/>
      <c r="R297"/>
      <c r="S297"/>
    </row>
    <row r="298" spans="3:32" ht="49.5" customHeight="1" x14ac:dyDescent="0.25">
      <c r="C298" s="331" t="s">
        <v>289</v>
      </c>
      <c r="D298" s="331"/>
      <c r="E298" s="331"/>
      <c r="F298" s="331"/>
      <c r="G298" s="331"/>
      <c r="H298" s="331"/>
      <c r="I298" s="331"/>
      <c r="J298" s="331"/>
      <c r="K298" s="331"/>
      <c r="L298" s="331"/>
      <c r="M298" s="331"/>
      <c r="N298" s="331"/>
      <c r="O298" s="331"/>
      <c r="P298" s="331"/>
      <c r="Q298" s="331"/>
      <c r="R298" s="331"/>
      <c r="S298" s="331"/>
    </row>
    <row r="299" spans="3:32" s="21" customFormat="1" ht="15" x14ac:dyDescent="0.2">
      <c r="C299" s="6"/>
      <c r="D299" s="6"/>
      <c r="E299" s="6"/>
      <c r="F299" s="6"/>
      <c r="G299" s="6"/>
      <c r="H299" s="6"/>
      <c r="I299" s="6"/>
      <c r="J299" s="6"/>
      <c r="K299" s="6"/>
      <c r="L299" s="6"/>
      <c r="M299" s="6"/>
      <c r="N299" s="6"/>
      <c r="O299" s="6"/>
      <c r="P299" s="6"/>
      <c r="Q299" s="14"/>
      <c r="R299" s="14"/>
      <c r="S299" s="14"/>
      <c r="T299" s="6"/>
      <c r="U299" s="6"/>
      <c r="V299" s="6"/>
      <c r="W299" s="111"/>
      <c r="X299" s="111"/>
      <c r="Y299" s="111"/>
      <c r="Z299" s="111"/>
      <c r="AA299" s="111"/>
      <c r="AB299" s="111"/>
      <c r="AC299" s="111"/>
      <c r="AD299" s="111"/>
      <c r="AE299" s="118"/>
      <c r="AF299" s="104"/>
    </row>
    <row r="300" spans="3:32" s="21" customFormat="1" ht="29.25" customHeight="1" x14ac:dyDescent="0.2">
      <c r="C300" s="332" t="s">
        <v>389</v>
      </c>
      <c r="D300" s="332"/>
      <c r="E300" s="332"/>
      <c r="F300" s="332"/>
      <c r="G300" s="332"/>
      <c r="H300" s="332"/>
      <c r="I300" s="332"/>
      <c r="J300" s="332"/>
      <c r="K300" s="332"/>
      <c r="L300" s="332"/>
      <c r="M300" s="332"/>
      <c r="N300" s="332"/>
      <c r="O300" s="332"/>
      <c r="P300" s="332"/>
      <c r="Q300" s="332"/>
      <c r="R300" s="332"/>
      <c r="S300" s="332"/>
      <c r="T300" s="6"/>
      <c r="U300" s="6"/>
      <c r="V300" s="6"/>
      <c r="W300" s="111"/>
      <c r="X300" s="111"/>
      <c r="Y300" s="111"/>
      <c r="Z300" s="111"/>
      <c r="AA300" s="111"/>
      <c r="AB300" s="111"/>
      <c r="AC300" s="111"/>
      <c r="AD300" s="111"/>
      <c r="AE300" s="118"/>
      <c r="AF300" s="104"/>
    </row>
    <row r="301" spans="3:32" s="21" customFormat="1" ht="24" customHeight="1" x14ac:dyDescent="0.2">
      <c r="C301" s="260" t="s">
        <v>581</v>
      </c>
      <c r="D301" s="261"/>
      <c r="E301" s="261"/>
      <c r="F301" s="261"/>
      <c r="G301" s="261"/>
      <c r="H301" s="261"/>
      <c r="I301" s="261"/>
      <c r="J301" s="261"/>
      <c r="K301" s="261"/>
      <c r="L301" s="261"/>
      <c r="M301" s="261"/>
      <c r="N301" s="261"/>
      <c r="O301" s="261"/>
      <c r="P301" s="261"/>
      <c r="Q301" s="261"/>
      <c r="R301" s="261"/>
      <c r="S301" s="262"/>
      <c r="T301" s="6"/>
      <c r="U301" s="6"/>
      <c r="V301" s="6"/>
      <c r="W301" s="111"/>
      <c r="X301" s="111"/>
      <c r="Y301" s="111"/>
      <c r="Z301" s="111"/>
      <c r="AA301" s="111"/>
      <c r="AB301" s="111"/>
      <c r="AC301" s="111"/>
      <c r="AD301" s="111"/>
      <c r="AE301" s="118"/>
      <c r="AF301" s="104"/>
    </row>
    <row r="302" spans="3:32" s="21" customFormat="1" ht="20.25" customHeight="1" x14ac:dyDescent="0.2">
      <c r="C302" s="260" t="s">
        <v>582</v>
      </c>
      <c r="D302" s="261"/>
      <c r="E302" s="261"/>
      <c r="F302" s="261"/>
      <c r="G302" s="261"/>
      <c r="H302" s="261"/>
      <c r="I302" s="261"/>
      <c r="J302" s="261"/>
      <c r="K302" s="261"/>
      <c r="L302" s="261"/>
      <c r="M302" s="261"/>
      <c r="N302" s="261"/>
      <c r="O302" s="261"/>
      <c r="P302" s="261"/>
      <c r="Q302" s="261"/>
      <c r="R302" s="261"/>
      <c r="S302" s="262"/>
      <c r="T302" s="6"/>
      <c r="U302" s="6"/>
      <c r="V302" s="6"/>
      <c r="W302" s="111"/>
      <c r="X302" s="111"/>
      <c r="Y302" s="111"/>
      <c r="Z302" s="111"/>
      <c r="AA302" s="111"/>
      <c r="AB302" s="111"/>
      <c r="AC302" s="111"/>
      <c r="AD302" s="111"/>
      <c r="AE302" s="118"/>
      <c r="AF302" s="104"/>
    </row>
    <row r="303" spans="3:32" s="21" customFormat="1" ht="23.25" customHeight="1" x14ac:dyDescent="0.2">
      <c r="C303" s="260" t="s">
        <v>111</v>
      </c>
      <c r="D303" s="261"/>
      <c r="E303" s="261"/>
      <c r="F303" s="261"/>
      <c r="G303" s="261"/>
      <c r="H303" s="261"/>
      <c r="I303" s="261"/>
      <c r="J303" s="261"/>
      <c r="K303" s="261"/>
      <c r="L303" s="261"/>
      <c r="M303" s="261"/>
      <c r="N303" s="261"/>
      <c r="O303" s="261"/>
      <c r="P303" s="261"/>
      <c r="Q303" s="261"/>
      <c r="R303" s="261"/>
      <c r="S303" s="262"/>
      <c r="T303" s="6"/>
      <c r="U303" s="6"/>
      <c r="V303" s="6"/>
      <c r="W303" s="111"/>
      <c r="X303" s="111"/>
      <c r="Y303" s="111"/>
      <c r="Z303" s="111"/>
      <c r="AA303" s="111"/>
      <c r="AB303" s="111"/>
      <c r="AC303" s="111"/>
      <c r="AD303" s="111"/>
      <c r="AE303" s="118"/>
      <c r="AF303" s="104"/>
    </row>
    <row r="304" spans="3:32" s="21" customFormat="1" ht="23.25" customHeight="1" x14ac:dyDescent="0.2">
      <c r="C304" s="323" t="s">
        <v>420</v>
      </c>
      <c r="D304" s="324"/>
      <c r="E304" s="324"/>
      <c r="F304" s="324"/>
      <c r="G304" s="324"/>
      <c r="H304" s="324"/>
      <c r="I304" s="325" t="s">
        <v>421</v>
      </c>
      <c r="J304" s="325"/>
      <c r="K304" s="325"/>
      <c r="L304" s="325"/>
      <c r="M304" s="325"/>
      <c r="N304" s="325"/>
      <c r="O304" s="325"/>
      <c r="P304" s="325"/>
      <c r="Q304" s="325"/>
      <c r="R304" s="325"/>
      <c r="S304" s="326"/>
      <c r="T304" s="6"/>
      <c r="U304" s="6"/>
      <c r="V304" s="6"/>
      <c r="W304" s="111"/>
      <c r="X304" s="111"/>
      <c r="Y304" s="111"/>
      <c r="Z304" s="111"/>
      <c r="AA304" s="111"/>
      <c r="AB304" s="111"/>
      <c r="AC304" s="111"/>
      <c r="AD304" s="111"/>
      <c r="AE304" s="118"/>
      <c r="AF304" s="104"/>
    </row>
    <row r="305" spans="2:32" ht="27.75" customHeight="1" x14ac:dyDescent="0.25">
      <c r="C305" s="323" t="s">
        <v>418</v>
      </c>
      <c r="D305" s="324"/>
      <c r="E305" s="324"/>
      <c r="F305" s="324"/>
      <c r="G305" s="324"/>
      <c r="H305" s="324"/>
      <c r="I305" s="325" t="s">
        <v>419</v>
      </c>
      <c r="J305" s="325"/>
      <c r="K305" s="325"/>
      <c r="L305" s="325"/>
      <c r="M305" s="325"/>
      <c r="N305" s="325"/>
      <c r="O305" s="325"/>
      <c r="P305" s="325"/>
      <c r="Q305" s="325"/>
      <c r="R305" s="325"/>
      <c r="S305" s="326"/>
      <c r="T305" s="3"/>
      <c r="U305" s="3"/>
      <c r="V305" s="3"/>
    </row>
    <row r="306" spans="2:32" ht="18" customHeight="1" x14ac:dyDescent="0.25">
      <c r="C306" s="3"/>
      <c r="D306" s="3"/>
      <c r="E306" s="3"/>
      <c r="F306" s="3"/>
      <c r="G306" s="3"/>
      <c r="H306" s="3"/>
      <c r="I306" s="3"/>
      <c r="J306" s="3"/>
      <c r="K306" s="3"/>
      <c r="L306" s="3"/>
      <c r="M306" s="3"/>
      <c r="N306" s="3"/>
      <c r="O306" s="3"/>
      <c r="P306" s="3"/>
      <c r="Q306" s="3"/>
      <c r="R306" s="3"/>
      <c r="S306" s="3"/>
    </row>
    <row r="307" spans="2:32" ht="45.75" customHeight="1" x14ac:dyDescent="0.25">
      <c r="C307" s="316" t="s">
        <v>289</v>
      </c>
      <c r="D307" s="316"/>
      <c r="E307" s="316"/>
      <c r="F307" s="316"/>
      <c r="G307" s="316"/>
      <c r="H307" s="316"/>
      <c r="I307" s="316"/>
      <c r="J307" s="316"/>
      <c r="K307" s="316"/>
      <c r="L307" s="316"/>
      <c r="M307" s="316"/>
      <c r="N307" s="316"/>
      <c r="O307" s="316"/>
      <c r="P307" s="316"/>
      <c r="Q307" s="316"/>
      <c r="R307" s="316"/>
      <c r="S307" s="316"/>
      <c r="T307" s="3"/>
      <c r="U307" s="3"/>
      <c r="V307" s="3"/>
    </row>
    <row r="308" spans="2:32" ht="13.5" customHeight="1" x14ac:dyDescent="0.25">
      <c r="C308" s="3"/>
      <c r="D308" s="3"/>
      <c r="E308" s="3"/>
      <c r="F308" s="3"/>
      <c r="G308" s="3"/>
      <c r="H308" s="3"/>
      <c r="I308" s="3"/>
      <c r="J308" s="3"/>
      <c r="K308" s="3"/>
      <c r="L308" s="3"/>
      <c r="M308" s="3"/>
      <c r="N308" s="3"/>
      <c r="O308" s="3"/>
      <c r="P308" s="3"/>
      <c r="Q308" s="3"/>
      <c r="R308" s="3"/>
      <c r="S308" s="3"/>
    </row>
    <row r="309" spans="2:32" customFormat="1" ht="24" customHeight="1" x14ac:dyDescent="0.25">
      <c r="C309" s="302" t="s">
        <v>390</v>
      </c>
      <c r="D309" s="302"/>
      <c r="E309" s="302"/>
      <c r="F309" s="302"/>
      <c r="G309" s="302"/>
      <c r="H309" s="302"/>
      <c r="I309" s="302"/>
      <c r="J309" s="302"/>
      <c r="K309" s="302"/>
      <c r="L309" s="302"/>
      <c r="M309" s="302"/>
      <c r="N309" s="302"/>
      <c r="O309" s="302"/>
      <c r="P309" s="302"/>
      <c r="Q309" s="302"/>
      <c r="R309" s="302"/>
      <c r="S309" s="302"/>
      <c r="W309" s="112"/>
      <c r="X309" s="112"/>
      <c r="Y309" s="112"/>
      <c r="Z309" s="112"/>
      <c r="AA309" s="112"/>
      <c r="AB309" s="112"/>
      <c r="AC309" s="112"/>
      <c r="AD309" s="112"/>
      <c r="AE309" s="113"/>
      <c r="AF309" s="100"/>
    </row>
    <row r="310" spans="2:32" s="6" customFormat="1" ht="24" customHeight="1" x14ac:dyDescent="0.25">
      <c r="B310" s="3"/>
      <c r="C310"/>
      <c r="D310"/>
      <c r="E310"/>
      <c r="F310"/>
      <c r="G310"/>
      <c r="H310"/>
      <c r="I310"/>
      <c r="J310"/>
      <c r="K310"/>
      <c r="L310"/>
      <c r="M310"/>
      <c r="N310"/>
      <c r="O310"/>
      <c r="P310"/>
      <c r="Q310"/>
      <c r="R310"/>
      <c r="S310"/>
      <c r="W310" s="106"/>
      <c r="X310" s="108"/>
      <c r="Y310" s="108"/>
      <c r="Z310" s="108"/>
      <c r="AA310" s="108"/>
      <c r="AB310" s="108"/>
      <c r="AC310" s="108"/>
      <c r="AD310" s="108"/>
      <c r="AE310" s="109"/>
      <c r="AF310" s="97"/>
    </row>
    <row r="311" spans="2:32" s="6" customFormat="1" ht="49.5" customHeight="1" x14ac:dyDescent="0.25">
      <c r="B311" s="3"/>
      <c r="C311" s="287" t="s">
        <v>8</v>
      </c>
      <c r="D311" s="287"/>
      <c r="E311" s="287"/>
      <c r="F311" s="287"/>
      <c r="G311" s="287"/>
      <c r="H311" s="322" t="s">
        <v>370</v>
      </c>
      <c r="I311" s="322"/>
      <c r="J311" s="322"/>
      <c r="K311" s="322"/>
      <c r="L311" s="322"/>
      <c r="M311" s="322"/>
      <c r="N311" s="303" t="s">
        <v>371</v>
      </c>
      <c r="O311" s="289"/>
      <c r="P311" s="289"/>
      <c r="Q311" s="289"/>
      <c r="R311" s="289"/>
      <c r="S311" s="290"/>
      <c r="W311" s="106"/>
      <c r="X311" s="108"/>
      <c r="Y311" s="108"/>
      <c r="Z311" s="372"/>
      <c r="AA311" s="372"/>
      <c r="AB311" s="372"/>
      <c r="AC311" s="372"/>
      <c r="AD311" s="108"/>
      <c r="AE311" s="109"/>
      <c r="AF311" s="97"/>
    </row>
    <row r="312" spans="2:32" s="6" customFormat="1" ht="45.75" customHeight="1" x14ac:dyDescent="0.25">
      <c r="B312" s="3"/>
      <c r="C312" s="327" t="s">
        <v>420</v>
      </c>
      <c r="D312" s="328"/>
      <c r="E312" s="328"/>
      <c r="F312" s="328"/>
      <c r="G312" s="329"/>
      <c r="H312" s="330" t="s">
        <v>426</v>
      </c>
      <c r="I312" s="330"/>
      <c r="J312" s="330"/>
      <c r="K312" s="330"/>
      <c r="L312" s="330"/>
      <c r="M312" s="330"/>
      <c r="N312" s="330" t="s">
        <v>427</v>
      </c>
      <c r="O312" s="330"/>
      <c r="P312" s="330"/>
      <c r="Q312" s="330"/>
      <c r="R312" s="330"/>
      <c r="S312" s="330"/>
      <c r="W312" s="106"/>
      <c r="X312" s="108"/>
      <c r="Y312" s="108"/>
      <c r="Z312" s="108"/>
      <c r="AA312" s="108"/>
      <c r="AB312" s="108"/>
      <c r="AC312" s="108"/>
      <c r="AD312" s="108"/>
      <c r="AE312" s="109"/>
      <c r="AF312" s="97"/>
    </row>
    <row r="313" spans="2:32" s="6" customFormat="1" ht="52.5" customHeight="1" x14ac:dyDescent="0.25">
      <c r="B313" s="3"/>
      <c r="C313" s="327" t="s">
        <v>418</v>
      </c>
      <c r="D313" s="328"/>
      <c r="E313" s="328"/>
      <c r="F313" s="328"/>
      <c r="G313" s="329"/>
      <c r="H313" s="330" t="s">
        <v>426</v>
      </c>
      <c r="I313" s="330"/>
      <c r="J313" s="330"/>
      <c r="K313" s="330"/>
      <c r="L313" s="330"/>
      <c r="M313" s="330"/>
      <c r="N313" s="330" t="s">
        <v>428</v>
      </c>
      <c r="O313" s="330"/>
      <c r="P313" s="330"/>
      <c r="Q313" s="330"/>
      <c r="R313" s="330"/>
      <c r="S313" s="330"/>
      <c r="W313" s="106"/>
      <c r="X313" s="108"/>
      <c r="Y313" s="108"/>
      <c r="Z313" s="108"/>
      <c r="AA313" s="108"/>
      <c r="AB313" s="108"/>
      <c r="AC313" s="108"/>
      <c r="AD313" s="108"/>
      <c r="AE313" s="109"/>
      <c r="AF313" s="97"/>
    </row>
    <row r="314" spans="2:32" s="6" customFormat="1" ht="13.5" customHeight="1" x14ac:dyDescent="0.25">
      <c r="B314" s="3"/>
      <c r="C314" s="3"/>
      <c r="D314" s="3"/>
      <c r="E314" s="3"/>
      <c r="F314" s="3"/>
      <c r="G314" s="3"/>
      <c r="H314" s="3"/>
      <c r="I314" s="3"/>
      <c r="J314" s="3"/>
      <c r="K314" s="3"/>
      <c r="L314" s="3"/>
      <c r="M314" s="3"/>
      <c r="N314" s="3"/>
      <c r="O314" s="3"/>
      <c r="P314" s="3"/>
      <c r="Q314" s="3"/>
      <c r="R314" s="3"/>
      <c r="S314" s="3"/>
      <c r="W314" s="106"/>
      <c r="X314" s="108"/>
      <c r="Y314" s="108"/>
      <c r="Z314" s="108"/>
      <c r="AA314" s="108"/>
      <c r="AB314" s="108"/>
      <c r="AC314" s="108"/>
      <c r="AD314" s="108"/>
      <c r="AE314" s="109"/>
      <c r="AF314" s="97"/>
    </row>
    <row r="315" spans="2:32" s="6" customFormat="1" ht="35.25" customHeight="1" x14ac:dyDescent="0.25">
      <c r="B315" s="3"/>
      <c r="C315" s="318" t="s">
        <v>290</v>
      </c>
      <c r="D315" s="318"/>
      <c r="E315" s="318"/>
      <c r="F315" s="318"/>
      <c r="G315" s="318"/>
      <c r="H315" s="318"/>
      <c r="I315" s="318"/>
      <c r="J315" s="318"/>
      <c r="K315" s="318"/>
      <c r="L315" s="318"/>
      <c r="M315" s="318"/>
      <c r="N315" s="318"/>
      <c r="O315" s="318"/>
      <c r="P315" s="318"/>
      <c r="Q315" s="318"/>
      <c r="R315" s="318"/>
      <c r="S315" s="318"/>
      <c r="W315" s="106"/>
      <c r="X315" s="108"/>
      <c r="Y315" s="108"/>
      <c r="Z315" s="108"/>
      <c r="AA315" s="108"/>
      <c r="AB315" s="108"/>
      <c r="AC315" s="108"/>
      <c r="AD315" s="108"/>
      <c r="AE315" s="109"/>
      <c r="AF315" s="97"/>
    </row>
    <row r="316" spans="2:32" ht="10.5" customHeight="1" x14ac:dyDescent="0.25">
      <c r="C316" s="361"/>
      <c r="D316" s="361"/>
      <c r="E316" s="361"/>
      <c r="F316" s="361"/>
      <c r="G316" s="361"/>
      <c r="H316" s="361"/>
      <c r="I316" s="361"/>
      <c r="J316" s="361"/>
      <c r="K316" s="361"/>
      <c r="L316" s="361"/>
      <c r="M316" s="361"/>
      <c r="N316" s="361"/>
      <c r="O316" s="361"/>
      <c r="P316" s="361"/>
      <c r="Q316" s="361"/>
      <c r="R316" s="361"/>
      <c r="S316" s="361"/>
      <c r="T316" s="3"/>
      <c r="U316" s="3"/>
      <c r="V316" s="3"/>
    </row>
    <row r="317" spans="2:32" s="6" customFormat="1" ht="7.5" customHeight="1" x14ac:dyDescent="0.25">
      <c r="B317" s="3"/>
      <c r="C317" s="3"/>
      <c r="D317" s="3"/>
      <c r="E317" s="3"/>
      <c r="F317" s="3"/>
      <c r="G317" s="3"/>
      <c r="H317" s="3"/>
      <c r="I317" s="3"/>
      <c r="J317" s="3"/>
      <c r="K317" s="3"/>
      <c r="L317" s="3"/>
      <c r="M317" s="3"/>
      <c r="N317" s="3"/>
      <c r="O317" s="3"/>
      <c r="P317" s="3"/>
      <c r="Q317" s="3"/>
      <c r="R317" s="3"/>
      <c r="S317" s="3"/>
      <c r="W317" s="106"/>
      <c r="X317" s="108"/>
      <c r="Y317" s="108"/>
      <c r="Z317" s="108"/>
      <c r="AA317" s="108"/>
      <c r="AB317" s="108"/>
      <c r="AC317" s="108"/>
      <c r="AD317" s="108"/>
      <c r="AE317" s="109"/>
      <c r="AF317" s="97"/>
    </row>
    <row r="318" spans="2:32" s="6" customFormat="1" ht="35.25" customHeight="1" x14ac:dyDescent="0.25">
      <c r="B318" s="3"/>
      <c r="C318" s="317" t="s">
        <v>391</v>
      </c>
      <c r="D318" s="317"/>
      <c r="E318" s="317"/>
      <c r="F318" s="317"/>
      <c r="G318" s="317"/>
      <c r="H318" s="317"/>
      <c r="I318" s="317"/>
      <c r="J318" s="317"/>
      <c r="K318" s="317"/>
      <c r="L318" s="317"/>
      <c r="M318" s="317"/>
      <c r="N318" s="317"/>
      <c r="O318" s="317"/>
      <c r="P318" s="317"/>
      <c r="Q318" s="317"/>
      <c r="R318" s="317"/>
      <c r="S318" s="317"/>
      <c r="W318" s="106"/>
      <c r="X318" s="108"/>
      <c r="Y318" s="108"/>
      <c r="Z318" s="108"/>
      <c r="AA318" s="108"/>
      <c r="AB318" s="108"/>
      <c r="AC318" s="108"/>
      <c r="AD318" s="108"/>
      <c r="AE318" s="109"/>
      <c r="AF318" s="97"/>
    </row>
    <row r="319" spans="2:32" s="6" customFormat="1" ht="29.25" customHeight="1" x14ac:dyDescent="0.25">
      <c r="B319" s="3"/>
      <c r="C319" s="362" t="s">
        <v>8</v>
      </c>
      <c r="D319" s="363"/>
      <c r="E319" s="364"/>
      <c r="F319" s="362" t="s">
        <v>372</v>
      </c>
      <c r="G319" s="363"/>
      <c r="H319" s="363"/>
      <c r="I319" s="363"/>
      <c r="J319" s="363"/>
      <c r="K319" s="364"/>
      <c r="L319" s="362" t="s">
        <v>373</v>
      </c>
      <c r="M319" s="363"/>
      <c r="N319" s="363"/>
      <c r="O319" s="364"/>
      <c r="P319" s="362" t="s">
        <v>585</v>
      </c>
      <c r="Q319" s="363"/>
      <c r="R319" s="363"/>
      <c r="S319" s="364"/>
      <c r="W319" s="106"/>
      <c r="X319" s="108"/>
      <c r="Y319" s="108"/>
      <c r="Z319" s="108"/>
      <c r="AA319" s="108"/>
      <c r="AB319" s="108"/>
      <c r="AC319" s="108"/>
      <c r="AD319" s="108"/>
      <c r="AE319" s="109"/>
      <c r="AF319" s="97"/>
    </row>
    <row r="320" spans="2:32" s="6" customFormat="1" ht="21.75" customHeight="1" x14ac:dyDescent="0.25">
      <c r="B320" s="3"/>
      <c r="C320" s="365"/>
      <c r="D320" s="366"/>
      <c r="E320" s="367"/>
      <c r="F320" s="365"/>
      <c r="G320" s="366"/>
      <c r="H320" s="366"/>
      <c r="I320" s="366"/>
      <c r="J320" s="366"/>
      <c r="K320" s="367"/>
      <c r="L320" s="365"/>
      <c r="M320" s="366"/>
      <c r="N320" s="366"/>
      <c r="O320" s="367"/>
      <c r="P320" s="365"/>
      <c r="Q320" s="366"/>
      <c r="R320" s="366"/>
      <c r="S320" s="367"/>
      <c r="W320" s="106"/>
      <c r="X320" s="108"/>
      <c r="Y320" s="108"/>
      <c r="Z320" s="108"/>
      <c r="AA320" s="108"/>
      <c r="AB320" s="108"/>
      <c r="AC320" s="108"/>
      <c r="AD320" s="108"/>
      <c r="AE320" s="109"/>
      <c r="AF320" s="97"/>
    </row>
    <row r="321" spans="2:32" s="6" customFormat="1" ht="51" customHeight="1" x14ac:dyDescent="0.25">
      <c r="B321" s="3"/>
      <c r="C321" s="339" t="s">
        <v>420</v>
      </c>
      <c r="D321" s="340"/>
      <c r="E321" s="341"/>
      <c r="F321" s="345" t="s">
        <v>422</v>
      </c>
      <c r="G321" s="345"/>
      <c r="H321" s="345"/>
      <c r="I321" s="345"/>
      <c r="J321" s="345"/>
      <c r="K321" s="345"/>
      <c r="L321" s="346" t="s">
        <v>423</v>
      </c>
      <c r="M321" s="347"/>
      <c r="N321" s="347"/>
      <c r="O321" s="348"/>
      <c r="P321" s="373">
        <f>+P211</f>
        <v>1600000</v>
      </c>
      <c r="Q321" s="374"/>
      <c r="R321" s="374"/>
      <c r="S321" s="375"/>
      <c r="W321" s="106"/>
      <c r="X321" s="108"/>
      <c r="Y321" s="108"/>
      <c r="Z321" s="108"/>
      <c r="AA321" s="108"/>
      <c r="AB321" s="108"/>
      <c r="AC321" s="108"/>
      <c r="AD321" s="108"/>
      <c r="AE321" s="109"/>
      <c r="AF321" s="97"/>
    </row>
    <row r="322" spans="2:32" s="6" customFormat="1" ht="51" customHeight="1" x14ac:dyDescent="0.25">
      <c r="B322" s="3"/>
      <c r="C322" s="339" t="s">
        <v>618</v>
      </c>
      <c r="D322" s="340"/>
      <c r="E322" s="341"/>
      <c r="F322" s="345" t="s">
        <v>620</v>
      </c>
      <c r="G322" s="345"/>
      <c r="H322" s="345"/>
      <c r="I322" s="345"/>
      <c r="J322" s="345"/>
      <c r="K322" s="345"/>
      <c r="L322" s="342" t="s">
        <v>619</v>
      </c>
      <c r="M322" s="343"/>
      <c r="N322" s="343"/>
      <c r="O322" s="344"/>
      <c r="P322" s="373">
        <f>+P213</f>
        <v>900000</v>
      </c>
      <c r="Q322" s="374"/>
      <c r="R322" s="374"/>
      <c r="S322" s="375"/>
      <c r="W322" s="106"/>
      <c r="X322" s="108"/>
      <c r="Y322" s="108"/>
      <c r="Z322" s="108"/>
      <c r="AA322" s="108"/>
      <c r="AB322" s="108"/>
      <c r="AC322" s="108"/>
      <c r="AD322" s="108"/>
      <c r="AE322" s="109"/>
      <c r="AF322" s="97"/>
    </row>
    <row r="323" spans="2:32" s="6" customFormat="1" ht="31.5" customHeight="1" x14ac:dyDescent="0.25">
      <c r="B323" s="3"/>
      <c r="C323" s="339" t="s">
        <v>418</v>
      </c>
      <c r="D323" s="340"/>
      <c r="E323" s="341"/>
      <c r="F323" s="345" t="s">
        <v>424</v>
      </c>
      <c r="G323" s="345"/>
      <c r="H323" s="345"/>
      <c r="I323" s="345"/>
      <c r="J323" s="345"/>
      <c r="K323" s="345"/>
      <c r="L323" s="342" t="s">
        <v>425</v>
      </c>
      <c r="M323" s="343"/>
      <c r="N323" s="343"/>
      <c r="O323" s="344"/>
      <c r="P323" s="373">
        <f>+P216</f>
        <v>4269117.01</v>
      </c>
      <c r="Q323" s="374"/>
      <c r="R323" s="374"/>
      <c r="S323" s="375"/>
      <c r="W323" s="106"/>
      <c r="X323" s="108"/>
      <c r="Y323" s="108"/>
      <c r="Z323" s="108"/>
      <c r="AA323" s="108"/>
      <c r="AB323" s="108"/>
      <c r="AC323" s="108"/>
      <c r="AD323" s="108"/>
      <c r="AE323" s="109"/>
      <c r="AF323" s="97"/>
    </row>
    <row r="324" spans="2:32" s="6" customFormat="1" ht="36.75" customHeight="1" x14ac:dyDescent="0.25">
      <c r="B324" s="3"/>
      <c r="C324" s="285" t="s">
        <v>93</v>
      </c>
      <c r="D324" s="285"/>
      <c r="E324" s="285"/>
      <c r="F324" s="285"/>
      <c r="G324" s="285"/>
      <c r="H324" s="285"/>
      <c r="I324" s="285"/>
      <c r="J324" s="285"/>
      <c r="K324" s="285"/>
      <c r="L324" s="285"/>
      <c r="M324" s="285"/>
      <c r="N324" s="285"/>
      <c r="O324" s="285"/>
      <c r="P324" s="285"/>
      <c r="Q324" s="285"/>
      <c r="R324" s="285"/>
      <c r="S324" s="285"/>
      <c r="W324" s="106"/>
      <c r="X324" s="108"/>
      <c r="Y324" s="108"/>
      <c r="Z324" s="108"/>
      <c r="AA324" s="108"/>
      <c r="AB324" s="108"/>
      <c r="AC324" s="108"/>
      <c r="AD324" s="108"/>
      <c r="AE324" s="109"/>
      <c r="AF324" s="97"/>
    </row>
    <row r="325" spans="2:32" s="6" customFormat="1" ht="15.75" customHeight="1" x14ac:dyDescent="0.25">
      <c r="B325" s="3"/>
      <c r="C325" s="28"/>
      <c r="D325" s="28"/>
      <c r="E325" s="28"/>
      <c r="F325" s="28"/>
      <c r="G325" s="28"/>
      <c r="H325" s="28"/>
      <c r="I325" s="28"/>
      <c r="J325" s="28"/>
      <c r="K325" s="28"/>
      <c r="L325" s="28"/>
      <c r="M325" s="28"/>
      <c r="N325" s="28"/>
      <c r="O325" s="28"/>
      <c r="P325" s="28"/>
      <c r="Q325" s="28"/>
      <c r="R325" s="28"/>
      <c r="S325" s="28"/>
      <c r="W325" s="106"/>
      <c r="X325" s="108"/>
      <c r="Y325" s="108"/>
      <c r="Z325" s="108"/>
      <c r="AA325" s="108"/>
      <c r="AB325" s="108"/>
      <c r="AC325" s="108"/>
      <c r="AD325" s="108"/>
      <c r="AE325" s="109"/>
      <c r="AF325" s="97"/>
    </row>
    <row r="326" spans="2:32" customFormat="1" ht="43.5" customHeight="1" x14ac:dyDescent="0.25">
      <c r="C326" s="371" t="s">
        <v>586</v>
      </c>
      <c r="D326" s="371"/>
      <c r="E326" s="371"/>
      <c r="F326" s="371"/>
      <c r="G326" s="371"/>
      <c r="H326" s="371"/>
      <c r="I326" s="371"/>
      <c r="J326" s="371"/>
      <c r="K326" s="371"/>
      <c r="L326" s="371"/>
      <c r="M326" s="371"/>
      <c r="N326" s="371"/>
      <c r="O326" s="371"/>
      <c r="P326" s="371"/>
      <c r="Q326" s="371"/>
      <c r="R326" s="371"/>
      <c r="S326" s="371"/>
      <c r="W326" s="112"/>
      <c r="X326" s="112"/>
      <c r="Y326" s="112"/>
      <c r="Z326" s="112"/>
      <c r="AA326" s="112"/>
      <c r="AB326" s="112"/>
      <c r="AC326" s="112"/>
      <c r="AD326" s="112"/>
      <c r="AE326" s="113"/>
      <c r="AF326" s="100"/>
    </row>
    <row r="327" spans="2:32" s="6" customFormat="1" x14ac:dyDescent="0.25">
      <c r="B327" s="3"/>
      <c r="C327"/>
      <c r="D327"/>
      <c r="E327"/>
      <c r="F327"/>
      <c r="G327"/>
      <c r="H327"/>
      <c r="I327"/>
      <c r="J327"/>
      <c r="K327"/>
      <c r="L327"/>
      <c r="M327"/>
      <c r="N327"/>
      <c r="O327"/>
      <c r="P327"/>
      <c r="Q327"/>
      <c r="R327"/>
      <c r="S327"/>
      <c r="W327" s="106"/>
      <c r="X327" s="108"/>
      <c r="Y327" s="108"/>
      <c r="Z327" s="108"/>
      <c r="AA327" s="108"/>
      <c r="AB327" s="108"/>
      <c r="AC327" s="108"/>
      <c r="AD327" s="108"/>
      <c r="AE327" s="109"/>
      <c r="AF327" s="97"/>
    </row>
    <row r="328" spans="2:32" s="6" customFormat="1" x14ac:dyDescent="0.25">
      <c r="B328" s="3"/>
      <c r="C328" s="306" t="s">
        <v>581</v>
      </c>
      <c r="D328" s="306"/>
      <c r="E328" s="306"/>
      <c r="F328" s="306"/>
      <c r="G328" s="306"/>
      <c r="H328" s="306"/>
      <c r="I328" s="306"/>
      <c r="J328" s="306"/>
      <c r="K328" s="306"/>
      <c r="L328" s="306"/>
      <c r="M328" s="306"/>
      <c r="N328" s="306"/>
      <c r="O328" s="306"/>
      <c r="P328" s="306"/>
      <c r="Q328" s="306"/>
      <c r="R328" s="306"/>
      <c r="S328" s="306"/>
      <c r="W328" s="106"/>
      <c r="X328" s="108"/>
      <c r="Y328" s="108"/>
      <c r="Z328" s="108"/>
      <c r="AA328" s="108"/>
      <c r="AB328" s="108"/>
      <c r="AC328" s="108"/>
      <c r="AD328" s="108"/>
      <c r="AE328" s="109"/>
      <c r="AF328" s="97"/>
    </row>
    <row r="329" spans="2:32" s="6" customFormat="1" ht="19.5" customHeight="1" x14ac:dyDescent="0.25">
      <c r="B329" s="3"/>
      <c r="C329" s="376" t="s">
        <v>7</v>
      </c>
      <c r="D329" s="377"/>
      <c r="E329" s="377"/>
      <c r="F329" s="377"/>
      <c r="G329" s="377"/>
      <c r="H329" s="377"/>
      <c r="I329" s="377"/>
      <c r="J329" s="377"/>
      <c r="K329" s="377"/>
      <c r="L329" s="377"/>
      <c r="M329" s="377"/>
      <c r="N329" s="377"/>
      <c r="O329" s="377"/>
      <c r="P329" s="377"/>
      <c r="Q329" s="377"/>
      <c r="R329" s="377"/>
      <c r="S329" s="378"/>
      <c r="W329" s="106"/>
      <c r="X329" s="108"/>
      <c r="Y329" s="108"/>
      <c r="Z329" s="108"/>
      <c r="AA329" s="108"/>
      <c r="AB329" s="108"/>
      <c r="AC329" s="108"/>
      <c r="AD329" s="108"/>
      <c r="AE329" s="109"/>
      <c r="AF329" s="97"/>
    </row>
    <row r="330" spans="2:32" s="6" customFormat="1" ht="19.5" customHeight="1" x14ac:dyDescent="0.25">
      <c r="B330" s="3"/>
      <c r="C330" s="322" t="s">
        <v>291</v>
      </c>
      <c r="D330" s="322"/>
      <c r="E330" s="322"/>
      <c r="F330" s="322"/>
      <c r="G330" s="322"/>
      <c r="H330" s="322"/>
      <c r="I330" s="322" t="s">
        <v>292</v>
      </c>
      <c r="J330" s="322"/>
      <c r="K330" s="322"/>
      <c r="L330" s="351" t="s">
        <v>5</v>
      </c>
      <c r="M330" s="352"/>
      <c r="N330" s="352"/>
      <c r="O330" s="352"/>
      <c r="P330" s="352"/>
      <c r="Q330" s="352"/>
      <c r="R330" s="352"/>
      <c r="S330" s="353"/>
      <c r="W330" s="106"/>
      <c r="X330" s="108"/>
      <c r="Y330" s="108"/>
      <c r="Z330" s="108"/>
      <c r="AA330" s="108"/>
      <c r="AB330" s="108"/>
      <c r="AC330" s="108"/>
      <c r="AD330" s="108"/>
      <c r="AE330" s="109"/>
      <c r="AF330" s="97"/>
    </row>
    <row r="331" spans="2:32" s="6" customFormat="1" ht="19.5" customHeight="1" x14ac:dyDescent="0.25">
      <c r="B331" s="3"/>
      <c r="C331" s="322"/>
      <c r="D331" s="322"/>
      <c r="E331" s="322"/>
      <c r="F331" s="322"/>
      <c r="G331" s="322"/>
      <c r="H331" s="322"/>
      <c r="I331" s="322"/>
      <c r="J331" s="322"/>
      <c r="K331" s="322"/>
      <c r="L331" s="322" t="s">
        <v>3</v>
      </c>
      <c r="M331" s="322"/>
      <c r="N331" s="322"/>
      <c r="O331" s="322"/>
      <c r="P331" s="351" t="s">
        <v>4</v>
      </c>
      <c r="Q331" s="352"/>
      <c r="R331" s="352"/>
      <c r="S331" s="353"/>
      <c r="W331" s="106"/>
      <c r="X331" s="108"/>
      <c r="Y331" s="119"/>
      <c r="Z331" s="108"/>
      <c r="AA331" s="107"/>
      <c r="AB331" s="108"/>
      <c r="AC331" s="108"/>
      <c r="AD331" s="108"/>
      <c r="AE331" s="109"/>
      <c r="AF331" s="97"/>
    </row>
    <row r="332" spans="2:32" s="6" customFormat="1" ht="19.5" customHeight="1" x14ac:dyDescent="0.25">
      <c r="B332" s="3"/>
      <c r="C332" s="336" t="s">
        <v>401</v>
      </c>
      <c r="D332" s="337"/>
      <c r="E332" s="337"/>
      <c r="F332" s="337"/>
      <c r="G332" s="337"/>
      <c r="H332" s="338"/>
      <c r="I332" s="339">
        <v>1</v>
      </c>
      <c r="J332" s="340"/>
      <c r="K332" s="341"/>
      <c r="L332" s="333">
        <v>6000</v>
      </c>
      <c r="M332" s="334"/>
      <c r="N332" s="334"/>
      <c r="O332" s="335"/>
      <c r="P332" s="333">
        <f>+L332</f>
        <v>6000</v>
      </c>
      <c r="Q332" s="334"/>
      <c r="R332" s="334"/>
      <c r="S332" s="335"/>
      <c r="W332" s="106"/>
      <c r="X332" s="107"/>
      <c r="Y332" s="119"/>
      <c r="Z332" s="108"/>
      <c r="AA332" s="107"/>
      <c r="AB332" s="108"/>
      <c r="AC332" s="108"/>
      <c r="AD332" s="108"/>
      <c r="AE332" s="109"/>
      <c r="AF332" s="97"/>
    </row>
    <row r="333" spans="2:32" s="6" customFormat="1" ht="19.5" customHeight="1" x14ac:dyDescent="0.25">
      <c r="B333" s="3"/>
      <c r="C333" s="336" t="s">
        <v>404</v>
      </c>
      <c r="D333" s="337"/>
      <c r="E333" s="337"/>
      <c r="F333" s="337"/>
      <c r="G333" s="337"/>
      <c r="H333" s="338"/>
      <c r="I333" s="339">
        <v>1</v>
      </c>
      <c r="J333" s="340"/>
      <c r="K333" s="341"/>
      <c r="L333" s="333">
        <v>6000</v>
      </c>
      <c r="M333" s="334"/>
      <c r="N333" s="334"/>
      <c r="O333" s="335"/>
      <c r="P333" s="333">
        <f t="shared" ref="P333:P342" si="45">+L333</f>
        <v>6000</v>
      </c>
      <c r="Q333" s="334"/>
      <c r="R333" s="334"/>
      <c r="S333" s="335"/>
      <c r="W333" s="106"/>
      <c r="X333" s="107"/>
      <c r="Y333" s="119"/>
      <c r="Z333" s="108"/>
      <c r="AA333" s="107"/>
      <c r="AB333" s="108"/>
      <c r="AC333" s="108"/>
      <c r="AD333" s="108"/>
      <c r="AE333" s="109"/>
      <c r="AF333" s="97"/>
    </row>
    <row r="334" spans="2:32" s="6" customFormat="1" ht="19.5" customHeight="1" x14ac:dyDescent="0.25">
      <c r="B334" s="3"/>
      <c r="C334" s="336" t="s">
        <v>405</v>
      </c>
      <c r="D334" s="337"/>
      <c r="E334" s="337"/>
      <c r="F334" s="337"/>
      <c r="G334" s="337"/>
      <c r="H334" s="338"/>
      <c r="I334" s="339">
        <v>1</v>
      </c>
      <c r="J334" s="340"/>
      <c r="K334" s="341"/>
      <c r="L334" s="333">
        <v>6000</v>
      </c>
      <c r="M334" s="334"/>
      <c r="N334" s="334"/>
      <c r="O334" s="335"/>
      <c r="P334" s="333">
        <f t="shared" si="45"/>
        <v>6000</v>
      </c>
      <c r="Q334" s="334"/>
      <c r="R334" s="334"/>
      <c r="S334" s="335"/>
      <c r="W334" s="106"/>
      <c r="X334" s="107"/>
      <c r="Y334" s="119"/>
      <c r="Z334" s="108"/>
      <c r="AA334" s="107"/>
      <c r="AB334" s="108"/>
      <c r="AC334" s="108"/>
      <c r="AD334" s="108"/>
      <c r="AE334" s="109"/>
      <c r="AF334" s="97"/>
    </row>
    <row r="335" spans="2:32" s="6" customFormat="1" ht="19.5" customHeight="1" x14ac:dyDescent="0.25">
      <c r="B335" s="3"/>
      <c r="C335" s="336" t="s">
        <v>408</v>
      </c>
      <c r="D335" s="337"/>
      <c r="E335" s="337"/>
      <c r="F335" s="337"/>
      <c r="G335" s="337"/>
      <c r="H335" s="338"/>
      <c r="I335" s="339">
        <v>1</v>
      </c>
      <c r="J335" s="340"/>
      <c r="K335" s="341"/>
      <c r="L335" s="333">
        <v>6000</v>
      </c>
      <c r="M335" s="334"/>
      <c r="N335" s="334"/>
      <c r="O335" s="335"/>
      <c r="P335" s="333">
        <f t="shared" si="45"/>
        <v>6000</v>
      </c>
      <c r="Q335" s="334"/>
      <c r="R335" s="334"/>
      <c r="S335" s="335"/>
      <c r="W335" s="106"/>
      <c r="X335" s="107"/>
      <c r="Y335" s="119"/>
      <c r="Z335" s="108"/>
      <c r="AA335" s="107"/>
      <c r="AB335" s="108"/>
      <c r="AC335" s="108"/>
      <c r="AD335" s="108"/>
      <c r="AE335" s="109"/>
      <c r="AF335" s="97"/>
    </row>
    <row r="336" spans="2:32" s="6" customFormat="1" ht="19.5" customHeight="1" x14ac:dyDescent="0.25">
      <c r="B336" s="3"/>
      <c r="C336" s="336" t="s">
        <v>587</v>
      </c>
      <c r="D336" s="337"/>
      <c r="E336" s="337"/>
      <c r="F336" s="337"/>
      <c r="G336" s="337"/>
      <c r="H336" s="338"/>
      <c r="I336" s="339">
        <v>1</v>
      </c>
      <c r="J336" s="340"/>
      <c r="K336" s="341"/>
      <c r="L336" s="333">
        <v>6000</v>
      </c>
      <c r="M336" s="334"/>
      <c r="N336" s="334"/>
      <c r="O336" s="335"/>
      <c r="P336" s="333">
        <f t="shared" si="45"/>
        <v>6000</v>
      </c>
      <c r="Q336" s="334"/>
      <c r="R336" s="334"/>
      <c r="S336" s="335"/>
      <c r="W336" s="106"/>
      <c r="X336" s="107"/>
      <c r="Y336" s="119"/>
      <c r="Z336" s="108"/>
      <c r="AA336" s="107"/>
      <c r="AB336" s="108"/>
      <c r="AC336" s="108"/>
      <c r="AD336" s="108"/>
      <c r="AE336" s="109"/>
      <c r="AF336" s="97"/>
    </row>
    <row r="337" spans="2:32" s="6" customFormat="1" ht="19.5" customHeight="1" x14ac:dyDescent="0.25">
      <c r="B337" s="3"/>
      <c r="C337" s="336" t="s">
        <v>588</v>
      </c>
      <c r="D337" s="337"/>
      <c r="E337" s="337"/>
      <c r="F337" s="337"/>
      <c r="G337" s="337"/>
      <c r="H337" s="338"/>
      <c r="I337" s="339">
        <v>1</v>
      </c>
      <c r="J337" s="340"/>
      <c r="K337" s="341"/>
      <c r="L337" s="333">
        <v>4000</v>
      </c>
      <c r="M337" s="334"/>
      <c r="N337" s="334"/>
      <c r="O337" s="335"/>
      <c r="P337" s="333">
        <f t="shared" si="45"/>
        <v>4000</v>
      </c>
      <c r="Q337" s="334"/>
      <c r="R337" s="334"/>
      <c r="S337" s="335"/>
      <c r="W337" s="106"/>
      <c r="X337" s="107"/>
      <c r="Y337" s="119"/>
      <c r="Z337" s="108"/>
      <c r="AA337" s="107"/>
      <c r="AB337" s="108"/>
      <c r="AC337" s="108"/>
      <c r="AD337" s="108"/>
      <c r="AE337" s="109"/>
      <c r="AF337" s="97"/>
    </row>
    <row r="338" spans="2:32" s="6" customFormat="1" ht="19.5" customHeight="1" x14ac:dyDescent="0.25">
      <c r="B338" s="3"/>
      <c r="C338" s="336" t="s">
        <v>589</v>
      </c>
      <c r="D338" s="337"/>
      <c r="E338" s="337"/>
      <c r="F338" s="337"/>
      <c r="G338" s="337"/>
      <c r="H338" s="338"/>
      <c r="I338" s="339">
        <v>1</v>
      </c>
      <c r="J338" s="340"/>
      <c r="K338" s="341"/>
      <c r="L338" s="333">
        <v>4000</v>
      </c>
      <c r="M338" s="334"/>
      <c r="N338" s="334"/>
      <c r="O338" s="335"/>
      <c r="P338" s="333">
        <f t="shared" si="45"/>
        <v>4000</v>
      </c>
      <c r="Q338" s="334"/>
      <c r="R338" s="334"/>
      <c r="S338" s="335"/>
      <c r="W338" s="106"/>
      <c r="X338" s="107"/>
      <c r="Y338" s="119"/>
      <c r="Z338" s="108"/>
      <c r="AA338" s="107"/>
      <c r="AB338" s="108"/>
      <c r="AC338" s="108"/>
      <c r="AD338" s="108"/>
      <c r="AE338" s="109"/>
      <c r="AF338" s="97"/>
    </row>
    <row r="339" spans="2:32" s="6" customFormat="1" ht="19.5" customHeight="1" x14ac:dyDescent="0.25">
      <c r="B339" s="3"/>
      <c r="C339" s="336" t="s">
        <v>590</v>
      </c>
      <c r="D339" s="337"/>
      <c r="E339" s="337"/>
      <c r="F339" s="337"/>
      <c r="G339" s="337"/>
      <c r="H339" s="338"/>
      <c r="I339" s="339">
        <v>1</v>
      </c>
      <c r="J339" s="340"/>
      <c r="K339" s="341"/>
      <c r="L339" s="333">
        <v>4000</v>
      </c>
      <c r="M339" s="334"/>
      <c r="N339" s="334"/>
      <c r="O339" s="335"/>
      <c r="P339" s="333">
        <f t="shared" si="45"/>
        <v>4000</v>
      </c>
      <c r="Q339" s="334"/>
      <c r="R339" s="334"/>
      <c r="S339" s="335"/>
      <c r="W339" s="106"/>
      <c r="X339" s="107"/>
      <c r="Y339" s="119"/>
      <c r="Z339" s="108"/>
      <c r="AA339" s="107"/>
      <c r="AB339" s="108"/>
      <c r="AC339" s="108"/>
      <c r="AD339" s="108"/>
      <c r="AE339" s="109"/>
      <c r="AF339" s="97"/>
    </row>
    <row r="340" spans="2:32" s="6" customFormat="1" ht="19.5" customHeight="1" x14ac:dyDescent="0.25">
      <c r="B340" s="3"/>
      <c r="C340" s="336" t="s">
        <v>591</v>
      </c>
      <c r="D340" s="337"/>
      <c r="E340" s="337"/>
      <c r="F340" s="337"/>
      <c r="G340" s="337"/>
      <c r="H340" s="338"/>
      <c r="I340" s="339">
        <v>1</v>
      </c>
      <c r="J340" s="340"/>
      <c r="K340" s="341"/>
      <c r="L340" s="333">
        <v>4000</v>
      </c>
      <c r="M340" s="334"/>
      <c r="N340" s="334"/>
      <c r="O340" s="335"/>
      <c r="P340" s="333">
        <f t="shared" si="45"/>
        <v>4000</v>
      </c>
      <c r="Q340" s="334"/>
      <c r="R340" s="334"/>
      <c r="S340" s="335"/>
      <c r="W340" s="106"/>
      <c r="X340" s="234"/>
      <c r="Y340" s="234"/>
      <c r="Z340" s="234"/>
      <c r="AA340" s="234"/>
      <c r="AB340" s="234"/>
      <c r="AC340" s="234"/>
      <c r="AD340" s="108"/>
      <c r="AE340" s="109"/>
      <c r="AF340" s="97"/>
    </row>
    <row r="341" spans="2:32" s="6" customFormat="1" ht="19.5" customHeight="1" x14ac:dyDescent="0.25">
      <c r="B341" s="3"/>
      <c r="C341" s="336" t="s">
        <v>592</v>
      </c>
      <c r="D341" s="337"/>
      <c r="E341" s="337"/>
      <c r="F341" s="337"/>
      <c r="G341" s="337"/>
      <c r="H341" s="338"/>
      <c r="I341" s="339">
        <v>1</v>
      </c>
      <c r="J341" s="340"/>
      <c r="K341" s="341"/>
      <c r="L341" s="333">
        <v>4000</v>
      </c>
      <c r="M341" s="334"/>
      <c r="N341" s="334"/>
      <c r="O341" s="335"/>
      <c r="P341" s="333">
        <f t="shared" si="45"/>
        <v>4000</v>
      </c>
      <c r="Q341" s="334"/>
      <c r="R341" s="334"/>
      <c r="S341" s="335"/>
      <c r="W341" s="106"/>
      <c r="X341" s="234"/>
      <c r="Y341" s="234"/>
      <c r="Z341" s="234"/>
      <c r="AA341" s="234"/>
      <c r="AB341" s="234"/>
      <c r="AC341" s="234"/>
      <c r="AD341" s="108"/>
      <c r="AE341" s="109"/>
      <c r="AF341" s="97"/>
    </row>
    <row r="342" spans="2:32" s="6" customFormat="1" ht="19.5" customHeight="1" x14ac:dyDescent="0.25">
      <c r="B342" s="3"/>
      <c r="C342" s="336" t="s">
        <v>593</v>
      </c>
      <c r="D342" s="337"/>
      <c r="E342" s="337"/>
      <c r="F342" s="337"/>
      <c r="G342" s="337"/>
      <c r="H342" s="338"/>
      <c r="I342" s="339">
        <v>1</v>
      </c>
      <c r="J342" s="340"/>
      <c r="K342" s="341"/>
      <c r="L342" s="333">
        <v>4000</v>
      </c>
      <c r="M342" s="334"/>
      <c r="N342" s="334"/>
      <c r="O342" s="335"/>
      <c r="P342" s="333">
        <f t="shared" si="45"/>
        <v>4000</v>
      </c>
      <c r="Q342" s="334"/>
      <c r="R342" s="334"/>
      <c r="S342" s="335"/>
      <c r="W342" s="106"/>
      <c r="X342" s="234"/>
      <c r="Y342" s="234"/>
      <c r="Z342" s="234"/>
      <c r="AA342" s="234"/>
      <c r="AB342" s="234"/>
      <c r="AC342" s="234"/>
      <c r="AD342" s="108"/>
      <c r="AE342" s="109"/>
      <c r="AF342" s="97"/>
    </row>
    <row r="343" spans="2:32" s="6" customFormat="1" ht="19.5" customHeight="1" x14ac:dyDescent="0.25">
      <c r="B343" s="3"/>
      <c r="C343" s="336" t="s">
        <v>412</v>
      </c>
      <c r="D343" s="337"/>
      <c r="E343" s="337"/>
      <c r="F343" s="337"/>
      <c r="G343" s="337"/>
      <c r="H343" s="338"/>
      <c r="I343" s="354">
        <v>12</v>
      </c>
      <c r="J343" s="355"/>
      <c r="K343" s="356"/>
      <c r="L343" s="357">
        <v>1000</v>
      </c>
      <c r="M343" s="358"/>
      <c r="N343" s="358"/>
      <c r="O343" s="359"/>
      <c r="P343" s="357">
        <f t="shared" ref="P343" si="46">+L343</f>
        <v>1000</v>
      </c>
      <c r="Q343" s="358"/>
      <c r="R343" s="358"/>
      <c r="S343" s="359"/>
      <c r="W343" s="106"/>
      <c r="X343" s="234"/>
      <c r="Y343" s="234"/>
      <c r="Z343" s="234"/>
      <c r="AA343" s="234"/>
      <c r="AB343" s="234"/>
      <c r="AC343" s="234"/>
      <c r="AD343" s="108"/>
      <c r="AE343" s="109"/>
      <c r="AF343" s="97"/>
    </row>
    <row r="344" spans="2:32" s="6" customFormat="1" ht="19.5" customHeight="1" x14ac:dyDescent="0.25">
      <c r="B344" s="3"/>
      <c r="C344" s="336"/>
      <c r="D344" s="337"/>
      <c r="E344" s="337"/>
      <c r="F344" s="337"/>
      <c r="G344" s="337"/>
      <c r="H344" s="338"/>
      <c r="I344" s="339"/>
      <c r="J344" s="340"/>
      <c r="K344" s="341"/>
      <c r="L344" s="333"/>
      <c r="M344" s="334"/>
      <c r="N344" s="334"/>
      <c r="O344" s="335"/>
      <c r="P344" s="333"/>
      <c r="Q344" s="334"/>
      <c r="R344" s="334"/>
      <c r="S344" s="335"/>
      <c r="W344" s="106"/>
      <c r="X344" s="234"/>
      <c r="Y344" s="234"/>
      <c r="Z344" s="234"/>
      <c r="AA344" s="234"/>
      <c r="AB344" s="234"/>
      <c r="AC344" s="234"/>
      <c r="AD344" s="108"/>
      <c r="AE344" s="109"/>
      <c r="AF344" s="97"/>
    </row>
    <row r="345" spans="2:32" s="6" customFormat="1" ht="19.5" customHeight="1" x14ac:dyDescent="0.25">
      <c r="B345" s="3"/>
      <c r="C345" s="351"/>
      <c r="D345" s="352"/>
      <c r="E345" s="352"/>
      <c r="F345" s="352"/>
      <c r="G345" s="352"/>
      <c r="H345" s="353"/>
      <c r="I345" s="345"/>
      <c r="J345" s="345"/>
      <c r="K345" s="345"/>
      <c r="L345" s="360"/>
      <c r="M345" s="360"/>
      <c r="N345" s="360"/>
      <c r="O345" s="360"/>
      <c r="P345" s="368"/>
      <c r="Q345" s="369"/>
      <c r="R345" s="369"/>
      <c r="S345" s="370"/>
      <c r="W345" s="106"/>
      <c r="X345" s="234"/>
      <c r="Y345" s="234"/>
      <c r="Z345" s="234"/>
      <c r="AA345" s="234"/>
      <c r="AB345" s="234"/>
      <c r="AC345" s="234"/>
      <c r="AD345" s="108"/>
      <c r="AE345" s="109"/>
      <c r="AF345" s="97"/>
    </row>
    <row r="346" spans="2:32" customFormat="1" ht="24" customHeight="1" x14ac:dyDescent="0.25">
      <c r="C346" s="322" t="s">
        <v>113</v>
      </c>
      <c r="D346" s="322"/>
      <c r="E346" s="322"/>
      <c r="F346" s="322"/>
      <c r="G346" s="322"/>
      <c r="H346" s="322"/>
      <c r="I346" s="322">
        <v>23</v>
      </c>
      <c r="J346" s="322"/>
      <c r="K346" s="322"/>
      <c r="L346" s="322"/>
      <c r="M346" s="322"/>
      <c r="N346" s="322"/>
      <c r="O346" s="322"/>
      <c r="P346" s="351"/>
      <c r="Q346" s="352"/>
      <c r="R346" s="352"/>
      <c r="S346" s="353"/>
      <c r="W346" s="112"/>
      <c r="X346" s="234"/>
      <c r="Y346" s="234"/>
      <c r="Z346" s="234"/>
      <c r="AA346" s="234"/>
      <c r="AB346" s="234"/>
      <c r="AC346" s="234"/>
      <c r="AD346" s="112"/>
      <c r="AE346" s="113"/>
      <c r="AF346" s="100"/>
    </row>
    <row r="347" spans="2:32" s="6" customFormat="1" ht="24" customHeight="1" x14ac:dyDescent="0.25">
      <c r="B347" s="3"/>
      <c r="C347"/>
      <c r="D347"/>
      <c r="E347"/>
      <c r="F347"/>
      <c r="G347"/>
      <c r="H347"/>
      <c r="I347"/>
      <c r="J347"/>
      <c r="K347"/>
      <c r="L347"/>
      <c r="M347"/>
      <c r="N347"/>
      <c r="O347"/>
      <c r="P347"/>
      <c r="Q347"/>
      <c r="R347"/>
      <c r="S347"/>
      <c r="W347" s="106"/>
      <c r="X347" s="108"/>
      <c r="Y347" s="109"/>
      <c r="Z347" s="108"/>
      <c r="AA347" s="108"/>
      <c r="AB347" s="108"/>
      <c r="AC347" s="108"/>
      <c r="AD347" s="108"/>
      <c r="AE347" s="109"/>
      <c r="AF347" s="97"/>
    </row>
    <row r="348" spans="2:32" ht="62.25" customHeight="1" x14ac:dyDescent="0.25">
      <c r="C348" s="268" t="s">
        <v>293</v>
      </c>
      <c r="D348" s="268"/>
      <c r="E348" s="268"/>
      <c r="F348" s="268"/>
      <c r="G348" s="268"/>
      <c r="H348" s="268"/>
      <c r="I348" s="268"/>
      <c r="J348" s="268"/>
      <c r="K348" s="268"/>
      <c r="L348" s="268"/>
      <c r="M348" s="268"/>
      <c r="N348" s="268"/>
      <c r="O348" s="268"/>
      <c r="P348" s="268"/>
      <c r="Q348" s="268"/>
      <c r="R348" s="268"/>
      <c r="S348" s="268"/>
      <c r="Y348" s="107"/>
    </row>
    <row r="349" spans="2:32" x14ac:dyDescent="0.25">
      <c r="Y349" s="107"/>
    </row>
    <row r="350" spans="2:32" x14ac:dyDescent="0.25">
      <c r="Y350" s="107"/>
    </row>
    <row r="351" spans="2:32" x14ac:dyDescent="0.25">
      <c r="Y351" s="107"/>
    </row>
  </sheetData>
  <mergeCells count="582">
    <mergeCell ref="I339:K339"/>
    <mergeCell ref="I340:K340"/>
    <mergeCell ref="P333:S333"/>
    <mergeCell ref="P334:S334"/>
    <mergeCell ref="P335:S335"/>
    <mergeCell ref="P336:S336"/>
    <mergeCell ref="Z311:AC311"/>
    <mergeCell ref="P321:S321"/>
    <mergeCell ref="P322:S322"/>
    <mergeCell ref="P323:S323"/>
    <mergeCell ref="I341:K341"/>
    <mergeCell ref="L341:O341"/>
    <mergeCell ref="P341:S341"/>
    <mergeCell ref="P338:S338"/>
    <mergeCell ref="P339:S339"/>
    <mergeCell ref="P340:S340"/>
    <mergeCell ref="C328:S328"/>
    <mergeCell ref="C329:S329"/>
    <mergeCell ref="C330:H331"/>
    <mergeCell ref="I330:K331"/>
    <mergeCell ref="L330:S330"/>
    <mergeCell ref="L331:O331"/>
    <mergeCell ref="P331:S331"/>
    <mergeCell ref="C338:H338"/>
    <mergeCell ref="C339:H339"/>
    <mergeCell ref="C340:H340"/>
    <mergeCell ref="L344:O344"/>
    <mergeCell ref="I345:K345"/>
    <mergeCell ref="L345:O345"/>
    <mergeCell ref="P337:S337"/>
    <mergeCell ref="C11:S11"/>
    <mergeCell ref="C12:S12"/>
    <mergeCell ref="C13:S13"/>
    <mergeCell ref="C271:O271"/>
    <mergeCell ref="C315:S315"/>
    <mergeCell ref="C316:S316"/>
    <mergeCell ref="C318:S318"/>
    <mergeCell ref="C319:E320"/>
    <mergeCell ref="F319:K320"/>
    <mergeCell ref="L319:O320"/>
    <mergeCell ref="P319:S320"/>
    <mergeCell ref="C323:E323"/>
    <mergeCell ref="P345:S345"/>
    <mergeCell ref="P344:S344"/>
    <mergeCell ref="C341:H341"/>
    <mergeCell ref="C345:H345"/>
    <mergeCell ref="L342:O342"/>
    <mergeCell ref="P342:S342"/>
    <mergeCell ref="C324:S324"/>
    <mergeCell ref="C326:S326"/>
    <mergeCell ref="C348:S348"/>
    <mergeCell ref="C9:S9"/>
    <mergeCell ref="C35:S35"/>
    <mergeCell ref="C239:O239"/>
    <mergeCell ref="P239:S239"/>
    <mergeCell ref="C346:H346"/>
    <mergeCell ref="I346:K346"/>
    <mergeCell ref="L346:O346"/>
    <mergeCell ref="P346:S346"/>
    <mergeCell ref="C343:H343"/>
    <mergeCell ref="I343:K343"/>
    <mergeCell ref="L343:O343"/>
    <mergeCell ref="P343:S343"/>
    <mergeCell ref="C344:H344"/>
    <mergeCell ref="I344:K344"/>
    <mergeCell ref="L333:O333"/>
    <mergeCell ref="L334:O334"/>
    <mergeCell ref="L335:O335"/>
    <mergeCell ref="C332:H332"/>
    <mergeCell ref="I337:K337"/>
    <mergeCell ref="L332:O332"/>
    <mergeCell ref="P332:S332"/>
    <mergeCell ref="C342:H342"/>
    <mergeCell ref="I342:K342"/>
    <mergeCell ref="L338:O338"/>
    <mergeCell ref="L339:O339"/>
    <mergeCell ref="L340:O340"/>
    <mergeCell ref="C337:H337"/>
    <mergeCell ref="I332:K332"/>
    <mergeCell ref="L323:O323"/>
    <mergeCell ref="C321:E321"/>
    <mergeCell ref="C322:E322"/>
    <mergeCell ref="F321:K321"/>
    <mergeCell ref="F322:K322"/>
    <mergeCell ref="L321:O321"/>
    <mergeCell ref="L322:O322"/>
    <mergeCell ref="L336:O336"/>
    <mergeCell ref="L337:O337"/>
    <mergeCell ref="C333:H333"/>
    <mergeCell ref="C334:H334"/>
    <mergeCell ref="C335:H335"/>
    <mergeCell ref="C336:H336"/>
    <mergeCell ref="I333:K333"/>
    <mergeCell ref="I334:K334"/>
    <mergeCell ref="I335:K335"/>
    <mergeCell ref="I336:K336"/>
    <mergeCell ref="I338:K338"/>
    <mergeCell ref="F323:K323"/>
    <mergeCell ref="C312:G312"/>
    <mergeCell ref="C313:G313"/>
    <mergeCell ref="H312:M312"/>
    <mergeCell ref="C280:O280"/>
    <mergeCell ref="C281:O281"/>
    <mergeCell ref="C282:O282"/>
    <mergeCell ref="H313:M313"/>
    <mergeCell ref="N312:S312"/>
    <mergeCell ref="N313:S313"/>
    <mergeCell ref="C298:S298"/>
    <mergeCell ref="C300:S300"/>
    <mergeCell ref="C301:S301"/>
    <mergeCell ref="C302:S302"/>
    <mergeCell ref="C303:S303"/>
    <mergeCell ref="C290:S290"/>
    <mergeCell ref="C291:S291"/>
    <mergeCell ref="C292:S292"/>
    <mergeCell ref="P276:S276"/>
    <mergeCell ref="P275:S275"/>
    <mergeCell ref="P279:S279"/>
    <mergeCell ref="P278:S278"/>
    <mergeCell ref="P277:S277"/>
    <mergeCell ref="P282:S282"/>
    <mergeCell ref="P281:S281"/>
    <mergeCell ref="N311:S311"/>
    <mergeCell ref="C309:S309"/>
    <mergeCell ref="C307:S307"/>
    <mergeCell ref="C289:S289"/>
    <mergeCell ref="C288:S288"/>
    <mergeCell ref="C287:S287"/>
    <mergeCell ref="C284:S284"/>
    <mergeCell ref="C293:S293"/>
    <mergeCell ref="C294:S294"/>
    <mergeCell ref="C295:S295"/>
    <mergeCell ref="C296:S296"/>
    <mergeCell ref="H311:M311"/>
    <mergeCell ref="C305:H305"/>
    <mergeCell ref="I305:S305"/>
    <mergeCell ref="C304:H304"/>
    <mergeCell ref="I304:S304"/>
    <mergeCell ref="C275:O275"/>
    <mergeCell ref="D248:O248"/>
    <mergeCell ref="D245:O245"/>
    <mergeCell ref="D246:O246"/>
    <mergeCell ref="D247:O247"/>
    <mergeCell ref="P265:S265"/>
    <mergeCell ref="C251:O251"/>
    <mergeCell ref="P251:S251"/>
    <mergeCell ref="D252:O252"/>
    <mergeCell ref="D253:O253"/>
    <mergeCell ref="D249:O249"/>
    <mergeCell ref="D250:O250"/>
    <mergeCell ref="P257:S257"/>
    <mergeCell ref="P258:S258"/>
    <mergeCell ref="P254:S254"/>
    <mergeCell ref="D257:O257"/>
    <mergeCell ref="D258:O258"/>
    <mergeCell ref="D254:O254"/>
    <mergeCell ref="D255:O255"/>
    <mergeCell ref="P259:S259"/>
    <mergeCell ref="P252:S252"/>
    <mergeCell ref="P255:S255"/>
    <mergeCell ref="P256:S256"/>
    <mergeCell ref="D264:O264"/>
    <mergeCell ref="P263:S263"/>
    <mergeCell ref="D201:O201"/>
    <mergeCell ref="D211:O211"/>
    <mergeCell ref="D208:O208"/>
    <mergeCell ref="D209:O209"/>
    <mergeCell ref="D210:O210"/>
    <mergeCell ref="D206:O206"/>
    <mergeCell ref="D207:O207"/>
    <mergeCell ref="D243:O243"/>
    <mergeCell ref="D244:O244"/>
    <mergeCell ref="C240:O240"/>
    <mergeCell ref="C241:O241"/>
    <mergeCell ref="D242:O242"/>
    <mergeCell ref="C230:O230"/>
    <mergeCell ref="C228:O228"/>
    <mergeCell ref="D216:O216"/>
    <mergeCell ref="D217:O217"/>
    <mergeCell ref="D178:O178"/>
    <mergeCell ref="P178:S178"/>
    <mergeCell ref="D194:O194"/>
    <mergeCell ref="P194:S194"/>
    <mergeCell ref="D193:O193"/>
    <mergeCell ref="P193:S193"/>
    <mergeCell ref="D192:O192"/>
    <mergeCell ref="P192:S192"/>
    <mergeCell ref="D191:O191"/>
    <mergeCell ref="P191:S191"/>
    <mergeCell ref="D188:O188"/>
    <mergeCell ref="P188:S188"/>
    <mergeCell ref="D189:O189"/>
    <mergeCell ref="P189:S189"/>
    <mergeCell ref="D190:O190"/>
    <mergeCell ref="P190:S190"/>
    <mergeCell ref="D187:O187"/>
    <mergeCell ref="P187:S187"/>
    <mergeCell ref="D186:O186"/>
    <mergeCell ref="P186:S186"/>
    <mergeCell ref="D169:O169"/>
    <mergeCell ref="P169:S169"/>
    <mergeCell ref="D170:O170"/>
    <mergeCell ref="P170:S170"/>
    <mergeCell ref="D167:O167"/>
    <mergeCell ref="P167:S167"/>
    <mergeCell ref="D168:O168"/>
    <mergeCell ref="P168:S168"/>
    <mergeCell ref="D185:O185"/>
    <mergeCell ref="P185:S185"/>
    <mergeCell ref="D183:O183"/>
    <mergeCell ref="P183:S183"/>
    <mergeCell ref="D184:O184"/>
    <mergeCell ref="P184:S184"/>
    <mergeCell ref="D182:O182"/>
    <mergeCell ref="P182:S182"/>
    <mergeCell ref="D181:O181"/>
    <mergeCell ref="P181:S181"/>
    <mergeCell ref="D179:O179"/>
    <mergeCell ref="P179:S179"/>
    <mergeCell ref="D180:O180"/>
    <mergeCell ref="P180:S180"/>
    <mergeCell ref="D177:O177"/>
    <mergeCell ref="P177:S177"/>
    <mergeCell ref="D176:O176"/>
    <mergeCell ref="P176:S176"/>
    <mergeCell ref="D175:O175"/>
    <mergeCell ref="P175:S175"/>
    <mergeCell ref="D174:O174"/>
    <mergeCell ref="P174:S174"/>
    <mergeCell ref="D171:O171"/>
    <mergeCell ref="P171:S171"/>
    <mergeCell ref="D172:O172"/>
    <mergeCell ref="P172:S172"/>
    <mergeCell ref="D173:O173"/>
    <mergeCell ref="P173:S173"/>
    <mergeCell ref="D166:O166"/>
    <mergeCell ref="P166:S166"/>
    <mergeCell ref="D163:O163"/>
    <mergeCell ref="P163:S163"/>
    <mergeCell ref="D164:O164"/>
    <mergeCell ref="P164:S164"/>
    <mergeCell ref="D160:O160"/>
    <mergeCell ref="P160:S160"/>
    <mergeCell ref="D161:O161"/>
    <mergeCell ref="P161:S161"/>
    <mergeCell ref="D162:O162"/>
    <mergeCell ref="P162:S162"/>
    <mergeCell ref="D152:O152"/>
    <mergeCell ref="P152:S152"/>
    <mergeCell ref="D149:O149"/>
    <mergeCell ref="P149:S149"/>
    <mergeCell ref="D150:O150"/>
    <mergeCell ref="P150:S150"/>
    <mergeCell ref="D151:O151"/>
    <mergeCell ref="P151:S151"/>
    <mergeCell ref="D165:O165"/>
    <mergeCell ref="P165:S165"/>
    <mergeCell ref="D158:O158"/>
    <mergeCell ref="P158:S158"/>
    <mergeCell ref="D159:O159"/>
    <mergeCell ref="P159:S159"/>
    <mergeCell ref="D156:O156"/>
    <mergeCell ref="P156:S156"/>
    <mergeCell ref="D157:O157"/>
    <mergeCell ref="P157:S157"/>
    <mergeCell ref="D155:O155"/>
    <mergeCell ref="P155:S155"/>
    <mergeCell ref="D153:O153"/>
    <mergeCell ref="P153:S153"/>
    <mergeCell ref="D154:O154"/>
    <mergeCell ref="P154:S154"/>
    <mergeCell ref="D147:O147"/>
    <mergeCell ref="P147:S147"/>
    <mergeCell ref="D148:O148"/>
    <mergeCell ref="P148:S148"/>
    <mergeCell ref="D144:O144"/>
    <mergeCell ref="P144:S144"/>
    <mergeCell ref="D145:O145"/>
    <mergeCell ref="P145:S145"/>
    <mergeCell ref="D143:O143"/>
    <mergeCell ref="P143:S143"/>
    <mergeCell ref="D134:O134"/>
    <mergeCell ref="P134:S134"/>
    <mergeCell ref="D131:O131"/>
    <mergeCell ref="P131:S131"/>
    <mergeCell ref="D132:O132"/>
    <mergeCell ref="P132:S132"/>
    <mergeCell ref="D133:O133"/>
    <mergeCell ref="P133:S133"/>
    <mergeCell ref="D146:O146"/>
    <mergeCell ref="P146:S146"/>
    <mergeCell ref="D142:O142"/>
    <mergeCell ref="P142:S142"/>
    <mergeCell ref="D141:O141"/>
    <mergeCell ref="P141:S141"/>
    <mergeCell ref="D140:O140"/>
    <mergeCell ref="P140:S140"/>
    <mergeCell ref="D139:O139"/>
    <mergeCell ref="P139:S139"/>
    <mergeCell ref="D137:O137"/>
    <mergeCell ref="P137:S137"/>
    <mergeCell ref="D138:O138"/>
    <mergeCell ref="P138:S138"/>
    <mergeCell ref="D136:O136"/>
    <mergeCell ref="P136:S136"/>
    <mergeCell ref="D135:O135"/>
    <mergeCell ref="P135:S135"/>
    <mergeCell ref="D109:O109"/>
    <mergeCell ref="P109:S109"/>
    <mergeCell ref="D110:O110"/>
    <mergeCell ref="P110:S110"/>
    <mergeCell ref="D130:O130"/>
    <mergeCell ref="P130:S130"/>
    <mergeCell ref="D128:O128"/>
    <mergeCell ref="P128:S128"/>
    <mergeCell ref="D129:O129"/>
    <mergeCell ref="P129:S129"/>
    <mergeCell ref="D127:O127"/>
    <mergeCell ref="P127:S127"/>
    <mergeCell ref="D124:O124"/>
    <mergeCell ref="P124:S124"/>
    <mergeCell ref="D125:O125"/>
    <mergeCell ref="P125:S125"/>
    <mergeCell ref="D126:O126"/>
    <mergeCell ref="P126:S126"/>
    <mergeCell ref="D123:O123"/>
    <mergeCell ref="P123:S123"/>
    <mergeCell ref="D121:O121"/>
    <mergeCell ref="P121:S121"/>
    <mergeCell ref="D122:O122"/>
    <mergeCell ref="P122:S122"/>
    <mergeCell ref="D101:O101"/>
    <mergeCell ref="P101:S101"/>
    <mergeCell ref="D99:O99"/>
    <mergeCell ref="P99:S99"/>
    <mergeCell ref="D100:O100"/>
    <mergeCell ref="P100:S100"/>
    <mergeCell ref="D119:O119"/>
    <mergeCell ref="P119:S119"/>
    <mergeCell ref="D120:O120"/>
    <mergeCell ref="P120:S120"/>
    <mergeCell ref="D117:O117"/>
    <mergeCell ref="P117:S117"/>
    <mergeCell ref="D118:O118"/>
    <mergeCell ref="P118:S118"/>
    <mergeCell ref="D115:O115"/>
    <mergeCell ref="P115:S115"/>
    <mergeCell ref="D116:O116"/>
    <mergeCell ref="P116:S116"/>
    <mergeCell ref="D114:O114"/>
    <mergeCell ref="P114:S114"/>
    <mergeCell ref="D113:O113"/>
    <mergeCell ref="P113:S113"/>
    <mergeCell ref="D108:O108"/>
    <mergeCell ref="P108:S108"/>
    <mergeCell ref="D107:O107"/>
    <mergeCell ref="P107:S107"/>
    <mergeCell ref="D104:O104"/>
    <mergeCell ref="P104:S104"/>
    <mergeCell ref="D105:O105"/>
    <mergeCell ref="P105:S105"/>
    <mergeCell ref="D106:O106"/>
    <mergeCell ref="P106:S106"/>
    <mergeCell ref="D102:O102"/>
    <mergeCell ref="P102:S102"/>
    <mergeCell ref="D103:O103"/>
    <mergeCell ref="P103:S103"/>
    <mergeCell ref="D96:O96"/>
    <mergeCell ref="P96:S96"/>
    <mergeCell ref="D94:O94"/>
    <mergeCell ref="P94:S94"/>
    <mergeCell ref="D92:O92"/>
    <mergeCell ref="P92:S92"/>
    <mergeCell ref="D93:O93"/>
    <mergeCell ref="P93:S93"/>
    <mergeCell ref="D98:O98"/>
    <mergeCell ref="P98:S98"/>
    <mergeCell ref="D97:O97"/>
    <mergeCell ref="P97:S97"/>
    <mergeCell ref="D95:O95"/>
    <mergeCell ref="P95:S95"/>
    <mergeCell ref="D83:O83"/>
    <mergeCell ref="P83:S83"/>
    <mergeCell ref="D84:O84"/>
    <mergeCell ref="P84:S84"/>
    <mergeCell ref="D85:O85"/>
    <mergeCell ref="P85:S85"/>
    <mergeCell ref="D82:O82"/>
    <mergeCell ref="P82:S82"/>
    <mergeCell ref="D112:O112"/>
    <mergeCell ref="P112:S112"/>
    <mergeCell ref="D111:O111"/>
    <mergeCell ref="P111:S111"/>
    <mergeCell ref="D91:O91"/>
    <mergeCell ref="P91:S91"/>
    <mergeCell ref="D90:O90"/>
    <mergeCell ref="P90:S90"/>
    <mergeCell ref="D88:O88"/>
    <mergeCell ref="P88:S88"/>
    <mergeCell ref="D89:O89"/>
    <mergeCell ref="P89:S89"/>
    <mergeCell ref="D86:O86"/>
    <mergeCell ref="P86:S86"/>
    <mergeCell ref="D87:O87"/>
    <mergeCell ref="P87:S87"/>
    <mergeCell ref="D80:O80"/>
    <mergeCell ref="P80:S80"/>
    <mergeCell ref="D81:O81"/>
    <mergeCell ref="P81:S81"/>
    <mergeCell ref="D76:O76"/>
    <mergeCell ref="P76:S76"/>
    <mergeCell ref="D77:O77"/>
    <mergeCell ref="P77:S77"/>
    <mergeCell ref="D78:O78"/>
    <mergeCell ref="P78:S78"/>
    <mergeCell ref="C62:S62"/>
    <mergeCell ref="C63:S63"/>
    <mergeCell ref="C52:S52"/>
    <mergeCell ref="C53:S53"/>
    <mergeCell ref="C54:S54"/>
    <mergeCell ref="C55:S55"/>
    <mergeCell ref="C56:S56"/>
    <mergeCell ref="C57:S57"/>
    <mergeCell ref="D79:O79"/>
    <mergeCell ref="P79:S79"/>
    <mergeCell ref="C71:S71"/>
    <mergeCell ref="C72:S72"/>
    <mergeCell ref="C73:S73"/>
    <mergeCell ref="C74:O74"/>
    <mergeCell ref="P74:S74"/>
    <mergeCell ref="D75:O75"/>
    <mergeCell ref="P75:S75"/>
    <mergeCell ref="C64:S64"/>
    <mergeCell ref="C65:S65"/>
    <mergeCell ref="C66:S66"/>
    <mergeCell ref="C67:S67"/>
    <mergeCell ref="C68:S68"/>
    <mergeCell ref="C69:S69"/>
    <mergeCell ref="C58:S58"/>
    <mergeCell ref="C15:S15"/>
    <mergeCell ref="C50:S50"/>
    <mergeCell ref="C51:S51"/>
    <mergeCell ref="C40:S40"/>
    <mergeCell ref="C41:S41"/>
    <mergeCell ref="C42:S42"/>
    <mergeCell ref="C43:S43"/>
    <mergeCell ref="C44:S44"/>
    <mergeCell ref="C45:S45"/>
    <mergeCell ref="C46:S46"/>
    <mergeCell ref="C47:S47"/>
    <mergeCell ref="C48:S48"/>
    <mergeCell ref="C49:S49"/>
    <mergeCell ref="C33:S33"/>
    <mergeCell ref="C34:S34"/>
    <mergeCell ref="C36:S36"/>
    <mergeCell ref="C37:S37"/>
    <mergeCell ref="C38:S38"/>
    <mergeCell ref="C39:S39"/>
    <mergeCell ref="C16:S16"/>
    <mergeCell ref="C17:S17"/>
    <mergeCell ref="C18:S18"/>
    <mergeCell ref="C19:S19"/>
    <mergeCell ref="C20:S20"/>
    <mergeCell ref="C59:S59"/>
    <mergeCell ref="C60:S60"/>
    <mergeCell ref="C61:S61"/>
    <mergeCell ref="P280:S280"/>
    <mergeCell ref="C2:S3"/>
    <mergeCell ref="B5:S5"/>
    <mergeCell ref="B6:S6"/>
    <mergeCell ref="B8:R8"/>
    <mergeCell ref="C10:W10"/>
    <mergeCell ref="C14:S14"/>
    <mergeCell ref="D265:O265"/>
    <mergeCell ref="C27:S27"/>
    <mergeCell ref="C28:S28"/>
    <mergeCell ref="C29:S29"/>
    <mergeCell ref="C30:S30"/>
    <mergeCell ref="C31:S31"/>
    <mergeCell ref="C32:S32"/>
    <mergeCell ref="C21:S21"/>
    <mergeCell ref="C22:S22"/>
    <mergeCell ref="C23:S23"/>
    <mergeCell ref="C24:S24"/>
    <mergeCell ref="C25:S25"/>
    <mergeCell ref="C26:S26"/>
    <mergeCell ref="D260:O260"/>
    <mergeCell ref="C276:O276"/>
    <mergeCell ref="C277:O277"/>
    <mergeCell ref="C278:O278"/>
    <mergeCell ref="C279:O279"/>
    <mergeCell ref="C311:G311"/>
    <mergeCell ref="P247:S247"/>
    <mergeCell ref="P246:S246"/>
    <mergeCell ref="P245:S245"/>
    <mergeCell ref="P250:S250"/>
    <mergeCell ref="P249:S249"/>
    <mergeCell ref="P248:S248"/>
    <mergeCell ref="P253:S253"/>
    <mergeCell ref="P274:S274"/>
    <mergeCell ref="P273:S273"/>
    <mergeCell ref="P272:S272"/>
    <mergeCell ref="P271:S271"/>
    <mergeCell ref="C269:S269"/>
    <mergeCell ref="C267:S267"/>
    <mergeCell ref="C272:O272"/>
    <mergeCell ref="C273:O273"/>
    <mergeCell ref="D256:O256"/>
    <mergeCell ref="D261:O261"/>
    <mergeCell ref="P261:S261"/>
    <mergeCell ref="P262:S262"/>
    <mergeCell ref="D262:O262"/>
    <mergeCell ref="D263:O263"/>
    <mergeCell ref="P264:S264"/>
    <mergeCell ref="C274:O274"/>
    <mergeCell ref="D259:O259"/>
    <mergeCell ref="P230:S230"/>
    <mergeCell ref="C220:O220"/>
    <mergeCell ref="D218:O218"/>
    <mergeCell ref="D219:O219"/>
    <mergeCell ref="P244:S244"/>
    <mergeCell ref="P243:S243"/>
    <mergeCell ref="P242:S242"/>
    <mergeCell ref="P241:S241"/>
    <mergeCell ref="P240:S240"/>
    <mergeCell ref="C238:S238"/>
    <mergeCell ref="C236:S236"/>
    <mergeCell ref="C234:S234"/>
    <mergeCell ref="P233:S233"/>
    <mergeCell ref="P232:S232"/>
    <mergeCell ref="P231:S231"/>
    <mergeCell ref="C233:O233"/>
    <mergeCell ref="C231:O231"/>
    <mergeCell ref="C232:O232"/>
    <mergeCell ref="P260:S260"/>
    <mergeCell ref="P203:S203"/>
    <mergeCell ref="P202:S202"/>
    <mergeCell ref="P201:S201"/>
    <mergeCell ref="P200:S200"/>
    <mergeCell ref="P229:S229"/>
    <mergeCell ref="P228:S228"/>
    <mergeCell ref="C227:S227"/>
    <mergeCell ref="C226:S226"/>
    <mergeCell ref="C224:S224"/>
    <mergeCell ref="C222:S222"/>
    <mergeCell ref="C229:O229"/>
    <mergeCell ref="D215:O215"/>
    <mergeCell ref="D214:O214"/>
    <mergeCell ref="D212:O212"/>
    <mergeCell ref="D213:O213"/>
    <mergeCell ref="D204:O204"/>
    <mergeCell ref="D205:O205"/>
    <mergeCell ref="D202:O202"/>
    <mergeCell ref="D203:O203"/>
    <mergeCell ref="P220:S220"/>
    <mergeCell ref="P219:S219"/>
    <mergeCell ref="P218:S218"/>
    <mergeCell ref="P217:S217"/>
    <mergeCell ref="P216:S216"/>
    <mergeCell ref="P199:S199"/>
    <mergeCell ref="P198:S198"/>
    <mergeCell ref="P197:S197"/>
    <mergeCell ref="P196:S196"/>
    <mergeCell ref="D195:O195"/>
    <mergeCell ref="P195:S195"/>
    <mergeCell ref="D200:O200"/>
    <mergeCell ref="D198:O198"/>
    <mergeCell ref="D199:O199"/>
    <mergeCell ref="D196:O196"/>
    <mergeCell ref="D197:O197"/>
    <mergeCell ref="P206:S206"/>
    <mergeCell ref="P205:S205"/>
    <mergeCell ref="P204:S204"/>
    <mergeCell ref="P215:S215"/>
    <mergeCell ref="P214:S214"/>
    <mergeCell ref="P213:S213"/>
    <mergeCell ref="P212:S212"/>
    <mergeCell ref="P211:S211"/>
    <mergeCell ref="P210:S210"/>
    <mergeCell ref="P209:S209"/>
    <mergeCell ref="P208:S208"/>
    <mergeCell ref="P207:S207"/>
  </mergeCells>
  <pageMargins left="0.25" right="0.25" top="0.75" bottom="0.75" header="0.3" footer="0.3"/>
  <pageSetup scale="3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4:R31"/>
  <sheetViews>
    <sheetView topLeftCell="A4" workbookViewId="0">
      <pane ySplit="7" topLeftCell="A11" activePane="bottomLeft" state="frozen"/>
      <selection activeCell="A4" sqref="A4"/>
      <selection pane="bottomLeft" activeCell="K33" sqref="K33"/>
    </sheetView>
  </sheetViews>
  <sheetFormatPr baseColWidth="10" defaultRowHeight="15" x14ac:dyDescent="0.25"/>
  <cols>
    <col min="1" max="1" width="26.42578125" style="194" customWidth="1"/>
    <col min="2" max="2" width="6" style="193" customWidth="1"/>
    <col min="3" max="3" width="25.7109375" style="193" customWidth="1"/>
    <col min="4" max="4" width="11.42578125" style="194"/>
    <col min="5" max="5" width="6.140625" style="193" customWidth="1"/>
    <col min="6" max="6" width="4.140625" style="194" customWidth="1"/>
    <col min="7" max="7" width="5.42578125" style="194" customWidth="1"/>
    <col min="8" max="8" width="16" style="194" customWidth="1"/>
    <col min="9" max="9" width="7.28515625" style="194" customWidth="1"/>
    <col min="10" max="10" width="11.42578125" style="194"/>
    <col min="11" max="11" width="15.85546875" style="194" customWidth="1"/>
    <col min="12" max="12" width="15.42578125" style="194" customWidth="1"/>
    <col min="13" max="13" width="11.42578125" style="194"/>
    <col min="14" max="14" width="11.7109375" style="194" bestFit="1" customWidth="1"/>
    <col min="15" max="16" width="11.42578125" style="194"/>
    <col min="17" max="17" width="12.85546875" style="194" customWidth="1"/>
    <col min="18" max="18" width="15.42578125" style="194" customWidth="1"/>
    <col min="19" max="16384" width="11.42578125" style="194"/>
  </cols>
  <sheetData>
    <row r="4" spans="1:18" x14ac:dyDescent="0.25">
      <c r="A4" s="192"/>
    </row>
    <row r="5" spans="1:18" ht="15.75" x14ac:dyDescent="0.25">
      <c r="A5" s="510" t="s">
        <v>531</v>
      </c>
      <c r="B5" s="510"/>
      <c r="C5" s="510"/>
      <c r="D5" s="510"/>
      <c r="E5" s="510"/>
      <c r="F5" s="510"/>
      <c r="G5" s="510"/>
      <c r="H5" s="510"/>
      <c r="I5" s="510"/>
      <c r="J5" s="510"/>
      <c r="K5" s="510"/>
      <c r="L5" s="510"/>
      <c r="M5" s="510"/>
      <c r="N5" s="510"/>
      <c r="O5" s="510"/>
      <c r="P5" s="510"/>
      <c r="Q5" s="510"/>
      <c r="R5" s="510"/>
    </row>
    <row r="6" spans="1:18" x14ac:dyDescent="0.25">
      <c r="A6" s="511" t="s">
        <v>603</v>
      </c>
      <c r="B6" s="511"/>
      <c r="C6" s="511"/>
      <c r="D6" s="511"/>
      <c r="E6" s="511"/>
      <c r="F6" s="511"/>
      <c r="G6" s="511"/>
      <c r="H6" s="511"/>
      <c r="I6" s="511"/>
      <c r="J6" s="511"/>
      <c r="K6" s="511"/>
      <c r="L6" s="511"/>
      <c r="M6" s="511"/>
      <c r="N6" s="511"/>
      <c r="O6" s="511"/>
      <c r="P6" s="511"/>
      <c r="Q6" s="511"/>
      <c r="R6" s="511"/>
    </row>
    <row r="7" spans="1:18" ht="15.75" x14ac:dyDescent="0.25">
      <c r="A7" s="512" t="s">
        <v>532</v>
      </c>
      <c r="B7" s="512"/>
      <c r="C7" s="512"/>
      <c r="D7" s="512"/>
      <c r="E7" s="512"/>
      <c r="F7" s="512"/>
      <c r="G7" s="512"/>
      <c r="H7" s="512"/>
      <c r="I7" s="512"/>
      <c r="J7" s="512"/>
      <c r="K7" s="512"/>
      <c r="L7" s="512"/>
      <c r="M7" s="512"/>
      <c r="N7" s="512"/>
      <c r="O7" s="512"/>
      <c r="P7" s="512"/>
      <c r="Q7" s="512"/>
      <c r="R7" s="512"/>
    </row>
    <row r="9" spans="1:18" ht="34.5" customHeight="1" x14ac:dyDescent="0.25">
      <c r="A9" s="513" t="s">
        <v>57</v>
      </c>
      <c r="B9" s="513" t="s">
        <v>56</v>
      </c>
      <c r="C9" s="515"/>
      <c r="D9" s="517" t="s">
        <v>533</v>
      </c>
      <c r="E9" s="513" t="s">
        <v>534</v>
      </c>
      <c r="F9" s="515"/>
      <c r="G9" s="513" t="s">
        <v>535</v>
      </c>
      <c r="H9" s="515"/>
      <c r="I9" s="513" t="s">
        <v>536</v>
      </c>
      <c r="J9" s="515"/>
      <c r="K9" s="517" t="s">
        <v>537</v>
      </c>
      <c r="L9" s="513" t="s">
        <v>538</v>
      </c>
      <c r="M9" s="508" t="s">
        <v>398</v>
      </c>
      <c r="N9" s="506" t="s">
        <v>399</v>
      </c>
      <c r="O9" s="508" t="s">
        <v>539</v>
      </c>
      <c r="P9" s="508" t="s">
        <v>540</v>
      </c>
      <c r="Q9" s="508" t="s">
        <v>541</v>
      </c>
      <c r="R9" s="519" t="s">
        <v>301</v>
      </c>
    </row>
    <row r="10" spans="1:18" ht="72.75" customHeight="1" x14ac:dyDescent="0.25">
      <c r="A10" s="514"/>
      <c r="B10" s="514"/>
      <c r="C10" s="516"/>
      <c r="D10" s="518"/>
      <c r="E10" s="514"/>
      <c r="F10" s="516"/>
      <c r="G10" s="514"/>
      <c r="H10" s="516"/>
      <c r="I10" s="514"/>
      <c r="J10" s="516"/>
      <c r="K10" s="518"/>
      <c r="L10" s="514"/>
      <c r="M10" s="509"/>
      <c r="N10" s="507"/>
      <c r="O10" s="509"/>
      <c r="P10" s="509"/>
      <c r="Q10" s="509"/>
      <c r="R10" s="519"/>
    </row>
    <row r="11" spans="1:18" ht="18" customHeight="1" x14ac:dyDescent="0.25">
      <c r="A11" s="57" t="s">
        <v>401</v>
      </c>
      <c r="B11" s="58" t="s">
        <v>402</v>
      </c>
      <c r="C11" s="53" t="s">
        <v>403</v>
      </c>
      <c r="D11" s="195" t="s">
        <v>411</v>
      </c>
      <c r="E11" s="195" t="s">
        <v>542</v>
      </c>
      <c r="F11" s="195"/>
      <c r="G11" s="196">
        <v>1</v>
      </c>
      <c r="H11" s="196" t="s">
        <v>543</v>
      </c>
      <c r="I11" s="196">
        <v>1</v>
      </c>
      <c r="J11" s="196" t="s">
        <v>544</v>
      </c>
      <c r="K11" s="197" t="s">
        <v>545</v>
      </c>
      <c r="L11" s="198" t="s">
        <v>546</v>
      </c>
      <c r="M11" s="70">
        <v>72000</v>
      </c>
      <c r="N11" s="235"/>
      <c r="O11" s="238"/>
      <c r="P11" s="238"/>
      <c r="Q11" s="236"/>
      <c r="R11" s="239">
        <f>+M11+N11+O11+P11+Q11</f>
        <v>72000</v>
      </c>
    </row>
    <row r="12" spans="1:18" ht="18" customHeight="1" x14ac:dyDescent="0.25">
      <c r="A12" s="57" t="s">
        <v>404</v>
      </c>
      <c r="B12" s="58" t="s">
        <v>402</v>
      </c>
      <c r="C12" s="53" t="s">
        <v>403</v>
      </c>
      <c r="D12" s="195" t="s">
        <v>411</v>
      </c>
      <c r="E12" s="195" t="s">
        <v>542</v>
      </c>
      <c r="F12" s="195"/>
      <c r="G12" s="196">
        <v>1</v>
      </c>
      <c r="H12" s="196" t="s">
        <v>543</v>
      </c>
      <c r="I12" s="196">
        <v>1</v>
      </c>
      <c r="J12" s="196" t="s">
        <v>544</v>
      </c>
      <c r="K12" s="197" t="s">
        <v>545</v>
      </c>
      <c r="L12" s="198" t="s">
        <v>546</v>
      </c>
      <c r="M12" s="70">
        <v>72000</v>
      </c>
      <c r="N12" s="235"/>
      <c r="O12" s="238"/>
      <c r="P12" s="238"/>
      <c r="Q12" s="236"/>
      <c r="R12" s="239">
        <f t="shared" ref="R12:R22" si="0">+M12+N12+O12+P12+Q12</f>
        <v>72000</v>
      </c>
    </row>
    <row r="13" spans="1:18" ht="18" customHeight="1" x14ac:dyDescent="0.25">
      <c r="A13" s="57" t="s">
        <v>405</v>
      </c>
      <c r="B13" s="59" t="s">
        <v>406</v>
      </c>
      <c r="C13" s="60" t="s">
        <v>407</v>
      </c>
      <c r="D13" s="195" t="s">
        <v>411</v>
      </c>
      <c r="E13" s="195" t="s">
        <v>542</v>
      </c>
      <c r="F13" s="195"/>
      <c r="G13" s="196">
        <v>1</v>
      </c>
      <c r="H13" s="196" t="s">
        <v>543</v>
      </c>
      <c r="I13" s="196">
        <v>1</v>
      </c>
      <c r="J13" s="196" t="s">
        <v>544</v>
      </c>
      <c r="K13" s="197" t="s">
        <v>545</v>
      </c>
      <c r="L13" s="198" t="s">
        <v>546</v>
      </c>
      <c r="M13" s="70">
        <v>72000</v>
      </c>
      <c r="N13" s="235"/>
      <c r="O13" s="238"/>
      <c r="P13" s="238"/>
      <c r="Q13" s="236"/>
      <c r="R13" s="239">
        <f t="shared" si="0"/>
        <v>72000</v>
      </c>
    </row>
    <row r="14" spans="1:18" ht="18" customHeight="1" x14ac:dyDescent="0.25">
      <c r="A14" s="57" t="s">
        <v>408</v>
      </c>
      <c r="B14" s="59" t="s">
        <v>409</v>
      </c>
      <c r="C14" s="61" t="s">
        <v>410</v>
      </c>
      <c r="D14" s="195" t="s">
        <v>411</v>
      </c>
      <c r="E14" s="195" t="s">
        <v>542</v>
      </c>
      <c r="F14" s="195"/>
      <c r="G14" s="196">
        <v>1</v>
      </c>
      <c r="H14" s="196" t="s">
        <v>543</v>
      </c>
      <c r="I14" s="196">
        <v>1</v>
      </c>
      <c r="J14" s="196" t="s">
        <v>544</v>
      </c>
      <c r="K14" s="197" t="s">
        <v>545</v>
      </c>
      <c r="L14" s="198" t="s">
        <v>546</v>
      </c>
      <c r="M14" s="70">
        <v>72000</v>
      </c>
      <c r="N14" s="235"/>
      <c r="O14" s="238"/>
      <c r="P14" s="238"/>
      <c r="Q14" s="236"/>
      <c r="R14" s="239">
        <f t="shared" si="0"/>
        <v>72000</v>
      </c>
    </row>
    <row r="15" spans="1:18" ht="18" customHeight="1" x14ac:dyDescent="0.25">
      <c r="A15" s="57" t="s">
        <v>594</v>
      </c>
      <c r="B15" s="58" t="s">
        <v>402</v>
      </c>
      <c r="C15" s="53" t="s">
        <v>403</v>
      </c>
      <c r="D15" s="195" t="s">
        <v>411</v>
      </c>
      <c r="E15" s="195" t="s">
        <v>542</v>
      </c>
      <c r="F15" s="195"/>
      <c r="G15" s="196">
        <v>1</v>
      </c>
      <c r="H15" s="196" t="s">
        <v>543</v>
      </c>
      <c r="I15" s="196">
        <v>1</v>
      </c>
      <c r="J15" s="196" t="s">
        <v>544</v>
      </c>
      <c r="K15" s="197" t="s">
        <v>545</v>
      </c>
      <c r="L15" s="198" t="s">
        <v>546</v>
      </c>
      <c r="M15" s="70">
        <v>72000</v>
      </c>
      <c r="N15" s="235"/>
      <c r="O15" s="238"/>
      <c r="P15" s="238"/>
      <c r="Q15" s="236"/>
      <c r="R15" s="239">
        <f t="shared" si="0"/>
        <v>72000</v>
      </c>
    </row>
    <row r="16" spans="1:18" ht="18" customHeight="1" x14ac:dyDescent="0.25">
      <c r="A16" s="233" t="s">
        <v>588</v>
      </c>
      <c r="B16" s="58" t="s">
        <v>402</v>
      </c>
      <c r="C16" s="53" t="s">
        <v>403</v>
      </c>
      <c r="D16" s="195" t="s">
        <v>411</v>
      </c>
      <c r="E16" s="195" t="s">
        <v>542</v>
      </c>
      <c r="F16" s="195"/>
      <c r="G16" s="196">
        <v>1</v>
      </c>
      <c r="H16" s="196" t="s">
        <v>543</v>
      </c>
      <c r="I16" s="196">
        <v>1</v>
      </c>
      <c r="J16" s="196" t="s">
        <v>544</v>
      </c>
      <c r="K16" s="197" t="s">
        <v>545</v>
      </c>
      <c r="L16" s="198" t="s">
        <v>546</v>
      </c>
      <c r="M16" s="69"/>
      <c r="N16" s="235">
        <v>48000</v>
      </c>
      <c r="O16" s="238"/>
      <c r="P16" s="238"/>
      <c r="Q16" s="236"/>
      <c r="R16" s="239">
        <f t="shared" si="0"/>
        <v>48000</v>
      </c>
    </row>
    <row r="17" spans="1:18" ht="18" customHeight="1" x14ac:dyDescent="0.25">
      <c r="A17" s="233" t="s">
        <v>589</v>
      </c>
      <c r="B17" s="58" t="s">
        <v>402</v>
      </c>
      <c r="C17" s="53" t="s">
        <v>403</v>
      </c>
      <c r="D17" s="195" t="s">
        <v>411</v>
      </c>
      <c r="E17" s="195" t="s">
        <v>542</v>
      </c>
      <c r="F17" s="195"/>
      <c r="G17" s="196">
        <v>1</v>
      </c>
      <c r="H17" s="196" t="s">
        <v>543</v>
      </c>
      <c r="I17" s="196">
        <v>1</v>
      </c>
      <c r="J17" s="196" t="s">
        <v>544</v>
      </c>
      <c r="K17" s="197" t="s">
        <v>545</v>
      </c>
      <c r="L17" s="198" t="s">
        <v>546</v>
      </c>
      <c r="M17" s="69"/>
      <c r="N17" s="235">
        <v>48000</v>
      </c>
      <c r="O17" s="238"/>
      <c r="P17" s="238"/>
      <c r="Q17" s="236"/>
      <c r="R17" s="239">
        <f t="shared" si="0"/>
        <v>48000</v>
      </c>
    </row>
    <row r="18" spans="1:18" ht="18" customHeight="1" x14ac:dyDescent="0.25">
      <c r="A18" s="233" t="s">
        <v>590</v>
      </c>
      <c r="B18" s="58" t="s">
        <v>402</v>
      </c>
      <c r="C18" s="53" t="s">
        <v>403</v>
      </c>
      <c r="D18" s="195" t="s">
        <v>411</v>
      </c>
      <c r="E18" s="195" t="s">
        <v>542</v>
      </c>
      <c r="F18" s="196"/>
      <c r="G18" s="196">
        <v>1</v>
      </c>
      <c r="H18" s="196" t="s">
        <v>543</v>
      </c>
      <c r="I18" s="196">
        <v>1</v>
      </c>
      <c r="J18" s="196" t="s">
        <v>544</v>
      </c>
      <c r="K18" s="197" t="s">
        <v>545</v>
      </c>
      <c r="L18" s="198" t="s">
        <v>546</v>
      </c>
      <c r="M18" s="69"/>
      <c r="N18" s="235">
        <v>48000</v>
      </c>
      <c r="O18" s="238"/>
      <c r="P18" s="238"/>
      <c r="Q18" s="236"/>
      <c r="R18" s="239">
        <f t="shared" si="0"/>
        <v>48000</v>
      </c>
    </row>
    <row r="19" spans="1:18" ht="18" customHeight="1" x14ac:dyDescent="0.25">
      <c r="A19" s="233" t="s">
        <v>591</v>
      </c>
      <c r="B19" s="58" t="s">
        <v>402</v>
      </c>
      <c r="C19" s="53" t="s">
        <v>403</v>
      </c>
      <c r="D19" s="195" t="s">
        <v>411</v>
      </c>
      <c r="E19" s="195" t="s">
        <v>542</v>
      </c>
      <c r="F19" s="196"/>
      <c r="G19" s="196">
        <v>1</v>
      </c>
      <c r="H19" s="196" t="s">
        <v>543</v>
      </c>
      <c r="I19" s="196">
        <v>1</v>
      </c>
      <c r="J19" s="196" t="s">
        <v>544</v>
      </c>
      <c r="K19" s="197" t="s">
        <v>545</v>
      </c>
      <c r="L19" s="198" t="s">
        <v>546</v>
      </c>
      <c r="M19" s="69"/>
      <c r="N19" s="235">
        <v>48000</v>
      </c>
      <c r="O19" s="238"/>
      <c r="P19" s="238"/>
      <c r="Q19" s="236"/>
      <c r="R19" s="239">
        <f t="shared" si="0"/>
        <v>48000</v>
      </c>
    </row>
    <row r="20" spans="1:18" ht="18" customHeight="1" x14ac:dyDescent="0.25">
      <c r="A20" s="233" t="s">
        <v>592</v>
      </c>
      <c r="B20" s="58" t="s">
        <v>402</v>
      </c>
      <c r="C20" s="53" t="s">
        <v>403</v>
      </c>
      <c r="D20" s="195" t="s">
        <v>411</v>
      </c>
      <c r="E20" s="195" t="s">
        <v>542</v>
      </c>
      <c r="F20" s="196"/>
      <c r="G20" s="196">
        <v>1</v>
      </c>
      <c r="H20" s="196" t="s">
        <v>543</v>
      </c>
      <c r="I20" s="196">
        <v>1</v>
      </c>
      <c r="J20" s="196" t="s">
        <v>544</v>
      </c>
      <c r="K20" s="197" t="s">
        <v>545</v>
      </c>
      <c r="L20" s="198" t="s">
        <v>546</v>
      </c>
      <c r="M20" s="69"/>
      <c r="N20" s="235">
        <v>48000</v>
      </c>
      <c r="O20" s="238"/>
      <c r="P20" s="238"/>
      <c r="Q20" s="236"/>
      <c r="R20" s="239">
        <f t="shared" si="0"/>
        <v>48000</v>
      </c>
    </row>
    <row r="21" spans="1:18" ht="18" customHeight="1" x14ac:dyDescent="0.25">
      <c r="A21" s="233" t="s">
        <v>593</v>
      </c>
      <c r="B21" s="58" t="s">
        <v>402</v>
      </c>
      <c r="C21" s="53" t="s">
        <v>403</v>
      </c>
      <c r="D21" s="195" t="s">
        <v>411</v>
      </c>
      <c r="E21" s="195" t="s">
        <v>542</v>
      </c>
      <c r="F21" s="196"/>
      <c r="G21" s="196">
        <v>1</v>
      </c>
      <c r="H21" s="196" t="s">
        <v>543</v>
      </c>
      <c r="I21" s="196">
        <v>1</v>
      </c>
      <c r="J21" s="196" t="s">
        <v>544</v>
      </c>
      <c r="K21" s="197" t="s">
        <v>545</v>
      </c>
      <c r="L21" s="198" t="s">
        <v>546</v>
      </c>
      <c r="M21" s="69"/>
      <c r="N21" s="235">
        <v>48000</v>
      </c>
      <c r="O21" s="238"/>
      <c r="P21" s="238"/>
      <c r="Q21" s="236"/>
      <c r="R21" s="239">
        <f t="shared" si="0"/>
        <v>48000</v>
      </c>
    </row>
    <row r="22" spans="1:18" ht="18" customHeight="1" x14ac:dyDescent="0.25">
      <c r="A22" s="233" t="s">
        <v>412</v>
      </c>
      <c r="B22" s="58" t="s">
        <v>595</v>
      </c>
      <c r="C22" s="53" t="s">
        <v>403</v>
      </c>
      <c r="D22" s="195" t="s">
        <v>411</v>
      </c>
      <c r="E22" s="195" t="s">
        <v>547</v>
      </c>
      <c r="F22" s="196"/>
      <c r="G22" s="196">
        <v>1</v>
      </c>
      <c r="H22" s="196" t="s">
        <v>543</v>
      </c>
      <c r="I22" s="196">
        <v>1</v>
      </c>
      <c r="J22" s="196" t="s">
        <v>544</v>
      </c>
      <c r="K22" s="197" t="s">
        <v>545</v>
      </c>
      <c r="L22" s="198" t="s">
        <v>548</v>
      </c>
      <c r="M22" s="69"/>
      <c r="N22" s="235">
        <v>144000</v>
      </c>
      <c r="O22" s="238"/>
      <c r="P22" s="238"/>
      <c r="Q22" s="236"/>
      <c r="R22" s="239">
        <f t="shared" si="0"/>
        <v>144000</v>
      </c>
    </row>
    <row r="23" spans="1:18" x14ac:dyDescent="0.25">
      <c r="A23" s="193"/>
      <c r="M23" s="199"/>
      <c r="N23" s="199"/>
      <c r="O23" s="199"/>
      <c r="P23" s="199"/>
      <c r="Q23" s="199"/>
    </row>
    <row r="24" spans="1:18" x14ac:dyDescent="0.25">
      <c r="A24" s="193"/>
      <c r="L24" s="199"/>
      <c r="N24" s="199"/>
      <c r="P24" s="199"/>
      <c r="Q24" s="194" t="s">
        <v>382</v>
      </c>
      <c r="R24" s="200">
        <f>SUM(R11:R22)</f>
        <v>792000</v>
      </c>
    </row>
    <row r="25" spans="1:18" x14ac:dyDescent="0.25">
      <c r="A25" s="193"/>
      <c r="N25" s="199"/>
    </row>
    <row r="26" spans="1:18" x14ac:dyDescent="0.25">
      <c r="A26" s="193"/>
      <c r="N26" s="199"/>
      <c r="P26" s="199"/>
    </row>
    <row r="27" spans="1:18" x14ac:dyDescent="0.25">
      <c r="A27" s="193"/>
      <c r="M27" s="199"/>
      <c r="N27" s="199"/>
      <c r="O27" s="199"/>
      <c r="P27" s="199"/>
      <c r="Q27" s="199"/>
      <c r="R27" s="199"/>
    </row>
    <row r="28" spans="1:18" x14ac:dyDescent="0.25">
      <c r="A28" s="193"/>
    </row>
    <row r="29" spans="1:18" x14ac:dyDescent="0.25">
      <c r="A29" s="193"/>
    </row>
    <row r="30" spans="1:18" x14ac:dyDescent="0.25">
      <c r="A30" s="193"/>
    </row>
    <row r="31" spans="1:18" x14ac:dyDescent="0.25">
      <c r="A31" s="193"/>
    </row>
  </sheetData>
  <mergeCells count="17">
    <mergeCell ref="M9:M10"/>
    <mergeCell ref="N9:N10"/>
    <mergeCell ref="O9:O10"/>
    <mergeCell ref="P9:P10"/>
    <mergeCell ref="Q9:Q10"/>
    <mergeCell ref="A5:R5"/>
    <mergeCell ref="A6:R6"/>
    <mergeCell ref="A7:R7"/>
    <mergeCell ref="A9:A10"/>
    <mergeCell ref="B9:C10"/>
    <mergeCell ref="D9:D10"/>
    <mergeCell ref="E9:F10"/>
    <mergeCell ref="G9:H10"/>
    <mergeCell ref="I9:J10"/>
    <mergeCell ref="K9:K10"/>
    <mergeCell ref="R9:R10"/>
    <mergeCell ref="L9:L10"/>
  </mergeCells>
  <pageMargins left="0.70866141732283472" right="0.70866141732283472" top="0.74803149606299213" bottom="0.74803149606299213" header="0.31496062992125984" footer="0.31496062992125984"/>
  <pageSetup scale="45"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AM54"/>
  <sheetViews>
    <sheetView topLeftCell="A49" workbookViewId="0">
      <selection activeCell="E82" sqref="E82"/>
    </sheetView>
  </sheetViews>
  <sheetFormatPr baseColWidth="10" defaultRowHeight="11.25" x14ac:dyDescent="0.2"/>
  <cols>
    <col min="1" max="8" width="11.42578125" style="201"/>
    <col min="9" max="9" width="12.5703125" style="201" customWidth="1"/>
    <col min="10" max="10" width="11.42578125" style="201"/>
    <col min="11" max="11" width="13.85546875" style="201" customWidth="1"/>
    <col min="12" max="19" width="11.42578125" style="201"/>
    <col min="20" max="20" width="13.7109375" style="201" customWidth="1"/>
    <col min="21" max="21" width="12.85546875" style="201" customWidth="1"/>
    <col min="22" max="37" width="11.42578125" style="201"/>
    <col min="38" max="38" width="11.7109375" style="201" bestFit="1" customWidth="1"/>
    <col min="39" max="16384" width="11.42578125" style="201"/>
  </cols>
  <sheetData>
    <row r="2" spans="2:39" x14ac:dyDescent="0.2">
      <c r="B2" s="520" t="s">
        <v>549</v>
      </c>
      <c r="C2" s="520"/>
      <c r="D2" s="520"/>
      <c r="E2" s="520"/>
      <c r="F2" s="520"/>
      <c r="G2" s="520"/>
      <c r="H2" s="520"/>
      <c r="I2" s="520"/>
      <c r="J2" s="520"/>
      <c r="K2" s="520"/>
      <c r="L2" s="520"/>
      <c r="M2" s="520"/>
      <c r="N2" s="520"/>
      <c r="O2" s="520"/>
      <c r="P2" s="520"/>
      <c r="Q2" s="520"/>
      <c r="R2" s="520"/>
      <c r="S2" s="520"/>
      <c r="T2" s="520"/>
      <c r="U2" s="520"/>
    </row>
    <row r="4" spans="2:39" x14ac:dyDescent="0.2">
      <c r="B4" s="521" t="s">
        <v>604</v>
      </c>
      <c r="C4" s="521"/>
      <c r="D4" s="521"/>
      <c r="E4" s="521"/>
      <c r="F4" s="521"/>
      <c r="G4" s="521"/>
      <c r="H4" s="521"/>
      <c r="I4" s="521"/>
      <c r="J4" s="521"/>
      <c r="K4" s="521"/>
      <c r="L4" s="521"/>
      <c r="M4" s="521"/>
      <c r="N4" s="521"/>
      <c r="O4" s="521"/>
      <c r="P4" s="521"/>
      <c r="Q4" s="521"/>
      <c r="R4" s="521"/>
      <c r="S4" s="521"/>
      <c r="T4" s="521"/>
      <c r="U4" s="521"/>
    </row>
    <row r="5" spans="2:39" x14ac:dyDescent="0.2">
      <c r="B5" s="522" t="s">
        <v>606</v>
      </c>
      <c r="C5" s="522"/>
      <c r="D5" s="522"/>
      <c r="E5" s="522"/>
      <c r="F5" s="522"/>
      <c r="G5" s="522"/>
      <c r="H5" s="522"/>
      <c r="I5" s="522"/>
      <c r="J5" s="522"/>
      <c r="K5" s="522"/>
      <c r="L5" s="522"/>
      <c r="M5" s="522"/>
      <c r="N5" s="522"/>
      <c r="O5" s="522"/>
      <c r="P5" s="522"/>
      <c r="Q5" s="522"/>
      <c r="R5" s="522"/>
      <c r="S5" s="522"/>
      <c r="T5" s="522"/>
      <c r="U5" s="522"/>
    </row>
    <row r="6" spans="2:39" x14ac:dyDescent="0.2">
      <c r="B6" s="523" t="s">
        <v>550</v>
      </c>
      <c r="C6" s="523"/>
      <c r="D6" s="523"/>
      <c r="E6" s="523"/>
      <c r="F6" s="523"/>
      <c r="G6" s="523"/>
      <c r="H6" s="523"/>
      <c r="I6" s="523"/>
      <c r="J6" s="523"/>
      <c r="K6" s="523"/>
      <c r="L6" s="523"/>
      <c r="M6" s="523"/>
      <c r="N6" s="523"/>
      <c r="O6" s="523"/>
      <c r="P6" s="523"/>
      <c r="Q6" s="523"/>
      <c r="R6" s="523"/>
      <c r="S6" s="523"/>
      <c r="T6" s="523"/>
      <c r="U6" s="523"/>
    </row>
    <row r="7" spans="2:39" x14ac:dyDescent="0.2">
      <c r="B7" s="202"/>
      <c r="C7" s="202"/>
      <c r="D7" s="202"/>
      <c r="E7" s="202"/>
      <c r="F7" s="202"/>
      <c r="G7" s="202"/>
      <c r="H7" s="202"/>
      <c r="I7" s="202"/>
      <c r="J7" s="202"/>
      <c r="K7" s="202"/>
      <c r="L7" s="202"/>
      <c r="M7" s="202"/>
      <c r="N7" s="202"/>
      <c r="O7" s="202"/>
      <c r="P7" s="202"/>
      <c r="Q7" s="202"/>
      <c r="R7" s="202"/>
      <c r="S7" s="202"/>
      <c r="T7" s="202"/>
      <c r="U7" s="203"/>
    </row>
    <row r="8" spans="2:39" ht="33.75" customHeight="1" x14ac:dyDescent="0.25">
      <c r="B8" s="524" t="s">
        <v>11</v>
      </c>
      <c r="C8" s="525"/>
      <c r="D8" s="526" t="s">
        <v>551</v>
      </c>
      <c r="E8" s="527"/>
      <c r="F8" s="527"/>
      <c r="G8" s="527"/>
      <c r="H8" s="527"/>
      <c r="I8" s="527"/>
      <c r="J8" s="527"/>
      <c r="K8" s="528"/>
      <c r="L8" s="529" t="s">
        <v>17</v>
      </c>
      <c r="M8" s="529"/>
      <c r="N8" s="529"/>
      <c r="O8" s="530"/>
      <c r="P8" s="524" t="s">
        <v>552</v>
      </c>
      <c r="Q8" s="531"/>
      <c r="R8" s="524" t="s">
        <v>79</v>
      </c>
      <c r="S8" s="525"/>
      <c r="T8" s="529" t="s">
        <v>553</v>
      </c>
      <c r="U8" s="533" t="s">
        <v>554</v>
      </c>
      <c r="W8"/>
    </row>
    <row r="9" spans="2:39" ht="33.75" x14ac:dyDescent="0.2">
      <c r="B9" s="204" t="s">
        <v>555</v>
      </c>
      <c r="C9" s="205" t="s">
        <v>556</v>
      </c>
      <c r="D9" s="205" t="s">
        <v>557</v>
      </c>
      <c r="E9" s="204" t="s">
        <v>558</v>
      </c>
      <c r="F9" s="204" t="s">
        <v>557</v>
      </c>
      <c r="G9" s="204" t="s">
        <v>559</v>
      </c>
      <c r="H9" s="206" t="s">
        <v>557</v>
      </c>
      <c r="I9" s="206" t="s">
        <v>560</v>
      </c>
      <c r="J9" s="206" t="s">
        <v>557</v>
      </c>
      <c r="K9" s="205" t="s">
        <v>561</v>
      </c>
      <c r="L9" s="207" t="s">
        <v>8</v>
      </c>
      <c r="M9" s="207" t="s">
        <v>34</v>
      </c>
      <c r="N9" s="207" t="s">
        <v>35</v>
      </c>
      <c r="O9" s="207" t="s">
        <v>562</v>
      </c>
      <c r="P9" s="208" t="s">
        <v>555</v>
      </c>
      <c r="Q9" s="207" t="s">
        <v>563</v>
      </c>
      <c r="R9" s="204" t="s">
        <v>555</v>
      </c>
      <c r="S9" s="204" t="s">
        <v>438</v>
      </c>
      <c r="T9" s="532"/>
      <c r="U9" s="534"/>
    </row>
    <row r="10" spans="2:39" x14ac:dyDescent="0.2">
      <c r="B10" s="204"/>
      <c r="C10" s="205"/>
      <c r="D10" s="205"/>
      <c r="E10" s="204"/>
      <c r="F10" s="204"/>
      <c r="G10" s="204"/>
      <c r="H10" s="206"/>
      <c r="I10" s="206"/>
      <c r="J10" s="206"/>
      <c r="K10" s="205"/>
      <c r="L10" s="209"/>
      <c r="M10" s="209"/>
      <c r="N10" s="209"/>
      <c r="O10" s="209"/>
      <c r="P10" s="208"/>
      <c r="Q10" s="207"/>
      <c r="R10" s="204"/>
      <c r="S10" s="204"/>
      <c r="T10" s="209"/>
      <c r="U10" s="210"/>
    </row>
    <row r="11" spans="2:39" ht="93.75" customHeight="1" x14ac:dyDescent="0.2">
      <c r="B11" s="211">
        <v>4</v>
      </c>
      <c r="C11" s="212" t="s">
        <v>564</v>
      </c>
      <c r="D11" s="213">
        <v>2</v>
      </c>
      <c r="E11" s="214" t="s">
        <v>565</v>
      </c>
      <c r="F11" s="213">
        <v>2.2000000000000002</v>
      </c>
      <c r="G11" s="214" t="s">
        <v>269</v>
      </c>
      <c r="H11" s="213" t="s">
        <v>276</v>
      </c>
      <c r="I11" s="214" t="s">
        <v>420</v>
      </c>
      <c r="J11" s="213" t="s">
        <v>278</v>
      </c>
      <c r="K11" s="214" t="s">
        <v>575</v>
      </c>
      <c r="L11" s="215" t="s">
        <v>566</v>
      </c>
      <c r="M11" s="216" t="s">
        <v>33</v>
      </c>
      <c r="N11" s="215" t="s">
        <v>567</v>
      </c>
      <c r="O11" s="215" t="s">
        <v>568</v>
      </c>
      <c r="P11" s="217">
        <v>6111</v>
      </c>
      <c r="Q11" s="218" t="s">
        <v>607</v>
      </c>
      <c r="R11" s="217">
        <v>2</v>
      </c>
      <c r="S11" s="212" t="s">
        <v>569</v>
      </c>
      <c r="T11" s="219" t="s">
        <v>570</v>
      </c>
      <c r="U11" s="220">
        <v>1600000</v>
      </c>
    </row>
    <row r="12" spans="2:39" ht="93.75" customHeight="1" x14ac:dyDescent="0.2">
      <c r="B12" s="211">
        <v>4</v>
      </c>
      <c r="C12" s="212" t="s">
        <v>564</v>
      </c>
      <c r="D12" s="213">
        <v>2</v>
      </c>
      <c r="E12" s="214" t="s">
        <v>565</v>
      </c>
      <c r="F12" s="213">
        <v>2.2000000000000002</v>
      </c>
      <c r="G12" s="214" t="s">
        <v>269</v>
      </c>
      <c r="H12" s="213" t="s">
        <v>610</v>
      </c>
      <c r="I12" s="214" t="s">
        <v>608</v>
      </c>
      <c r="J12" s="213" t="s">
        <v>609</v>
      </c>
      <c r="K12" s="230" t="s">
        <v>611</v>
      </c>
      <c r="L12" s="215" t="s">
        <v>566</v>
      </c>
      <c r="M12" s="216" t="s">
        <v>33</v>
      </c>
      <c r="N12" s="215" t="s">
        <v>567</v>
      </c>
      <c r="O12" s="215" t="s">
        <v>568</v>
      </c>
      <c r="P12" s="217">
        <v>6121</v>
      </c>
      <c r="Q12" s="218" t="s">
        <v>576</v>
      </c>
      <c r="R12" s="217">
        <v>2</v>
      </c>
      <c r="S12" s="212" t="s">
        <v>569</v>
      </c>
      <c r="T12" s="219" t="s">
        <v>570</v>
      </c>
      <c r="U12" s="220">
        <v>900000</v>
      </c>
    </row>
    <row r="13" spans="2:39" ht="90" customHeight="1" x14ac:dyDescent="0.2">
      <c r="B13" s="211">
        <v>4</v>
      </c>
      <c r="C13" s="212" t="s">
        <v>564</v>
      </c>
      <c r="D13" s="213">
        <v>2</v>
      </c>
      <c r="E13" s="214" t="s">
        <v>565</v>
      </c>
      <c r="F13" s="213">
        <v>2.2000000000000002</v>
      </c>
      <c r="G13" s="214" t="s">
        <v>269</v>
      </c>
      <c r="H13" s="213" t="s">
        <v>270</v>
      </c>
      <c r="I13" s="214" t="s">
        <v>418</v>
      </c>
      <c r="J13" s="213" t="s">
        <v>271</v>
      </c>
      <c r="K13" s="214" t="s">
        <v>573</v>
      </c>
      <c r="L13" s="221" t="s">
        <v>566</v>
      </c>
      <c r="M13" s="216" t="s">
        <v>33</v>
      </c>
      <c r="N13" s="215" t="s">
        <v>567</v>
      </c>
      <c r="O13" s="215" t="s">
        <v>574</v>
      </c>
      <c r="P13" s="217">
        <v>6142</v>
      </c>
      <c r="Q13" s="218" t="s">
        <v>572</v>
      </c>
      <c r="R13" s="217">
        <v>2</v>
      </c>
      <c r="S13" s="212" t="s">
        <v>569</v>
      </c>
      <c r="T13" s="219" t="s">
        <v>570</v>
      </c>
      <c r="U13" s="220">
        <v>3267107.01</v>
      </c>
    </row>
    <row r="14" spans="2:39" ht="19.5" customHeight="1" x14ac:dyDescent="0.2">
      <c r="B14" s="535" t="s">
        <v>13</v>
      </c>
      <c r="C14" s="536"/>
      <c r="D14" s="536"/>
      <c r="E14" s="536"/>
      <c r="F14" s="536"/>
      <c r="G14" s="536"/>
      <c r="H14" s="536"/>
      <c r="I14" s="536"/>
      <c r="J14" s="536"/>
      <c r="K14" s="536"/>
      <c r="L14" s="536"/>
      <c r="M14" s="536"/>
      <c r="N14" s="536"/>
      <c r="O14" s="536"/>
      <c r="P14" s="536"/>
      <c r="Q14" s="536"/>
      <c r="R14" s="536"/>
      <c r="S14" s="537"/>
      <c r="T14" s="222"/>
      <c r="U14" s="222">
        <f>SUM(U11:U13)</f>
        <v>5767107.0099999998</v>
      </c>
      <c r="AM14" s="223"/>
    </row>
    <row r="15" spans="2:39" x14ac:dyDescent="0.2">
      <c r="B15" s="224"/>
      <c r="C15" s="225"/>
      <c r="D15" s="225"/>
      <c r="E15" s="225"/>
      <c r="F15" s="225"/>
      <c r="G15" s="225"/>
      <c r="H15" s="225"/>
      <c r="I15" s="225"/>
      <c r="J15" s="225"/>
      <c r="K15" s="225"/>
      <c r="L15" s="225"/>
      <c r="M15" s="225"/>
      <c r="N15" s="225"/>
      <c r="O15" s="225"/>
      <c r="P15" s="225"/>
      <c r="Q15" s="225"/>
      <c r="R15" s="226"/>
      <c r="S15" s="225"/>
      <c r="T15" s="227"/>
      <c r="U15" s="227"/>
    </row>
    <row r="16" spans="2:39" x14ac:dyDescent="0.2">
      <c r="B16" s="224"/>
      <c r="C16" s="225"/>
      <c r="D16" s="225"/>
      <c r="E16" s="225"/>
      <c r="F16" s="225"/>
      <c r="G16" s="225"/>
      <c r="H16" s="225"/>
      <c r="I16" s="225"/>
      <c r="J16" s="225"/>
      <c r="K16" s="225"/>
      <c r="L16" s="225"/>
      <c r="M16" s="225"/>
      <c r="N16" s="225"/>
      <c r="O16" s="225"/>
      <c r="P16" s="225"/>
      <c r="Q16" s="225"/>
      <c r="R16" s="226"/>
      <c r="S16" s="225"/>
      <c r="T16" s="227"/>
      <c r="U16" s="227"/>
    </row>
    <row r="17" spans="2:21" x14ac:dyDescent="0.2">
      <c r="B17" s="224"/>
      <c r="C17" s="225"/>
      <c r="D17" s="225"/>
      <c r="E17" s="225"/>
      <c r="F17" s="225"/>
      <c r="G17" s="225"/>
      <c r="H17" s="225"/>
      <c r="I17" s="225"/>
      <c r="J17" s="225"/>
      <c r="K17" s="225"/>
      <c r="L17" s="225"/>
      <c r="M17" s="225"/>
      <c r="N17" s="225"/>
      <c r="O17" s="225"/>
      <c r="P17" s="225"/>
      <c r="Q17" s="225"/>
      <c r="R17" s="226"/>
      <c r="S17" s="225"/>
      <c r="T17" s="227"/>
      <c r="U17" s="227"/>
    </row>
    <row r="18" spans="2:21" x14ac:dyDescent="0.2">
      <c r="B18" s="202"/>
      <c r="C18" s="202"/>
      <c r="D18" s="202"/>
      <c r="E18" s="202"/>
      <c r="F18" s="202"/>
      <c r="G18" s="202"/>
      <c r="H18" s="202"/>
      <c r="I18" s="202"/>
      <c r="J18" s="202"/>
      <c r="K18" s="202"/>
      <c r="L18" s="202"/>
      <c r="M18" s="202"/>
      <c r="N18" s="202"/>
      <c r="O18" s="202"/>
      <c r="P18" s="202"/>
      <c r="Q18" s="202"/>
      <c r="R18" s="202"/>
      <c r="S18" s="202"/>
      <c r="T18" s="202"/>
      <c r="U18" s="227"/>
    </row>
    <row r="19" spans="2:21" x14ac:dyDescent="0.2">
      <c r="B19" s="202"/>
      <c r="C19" s="202"/>
      <c r="D19" s="202"/>
      <c r="E19" s="202"/>
      <c r="F19" s="202"/>
      <c r="G19" s="202"/>
      <c r="H19" s="202"/>
      <c r="I19" s="202"/>
      <c r="J19" s="202"/>
      <c r="K19" s="202"/>
      <c r="L19" s="202"/>
      <c r="M19" s="202"/>
      <c r="N19" s="202"/>
      <c r="O19" s="202"/>
      <c r="P19" s="202"/>
      <c r="Q19" s="202"/>
      <c r="R19" s="202"/>
      <c r="S19" s="202"/>
      <c r="T19" s="202"/>
      <c r="U19" s="227"/>
    </row>
    <row r="20" spans="2:21" x14ac:dyDescent="0.2">
      <c r="B20" s="202"/>
      <c r="C20" s="202"/>
      <c r="D20" s="202"/>
      <c r="E20" s="202"/>
      <c r="F20" s="202"/>
      <c r="G20" s="202"/>
      <c r="H20" s="202"/>
      <c r="I20" s="202"/>
      <c r="J20" s="202"/>
      <c r="K20" s="202"/>
      <c r="L20" s="202"/>
      <c r="M20" s="202"/>
      <c r="N20" s="202"/>
      <c r="O20" s="202"/>
      <c r="P20" s="202"/>
      <c r="Q20" s="202"/>
      <c r="R20" s="202"/>
      <c r="S20" s="202"/>
      <c r="T20" s="202"/>
      <c r="U20" s="228"/>
    </row>
    <row r="21" spans="2:21" x14ac:dyDescent="0.2">
      <c r="B21" s="202"/>
      <c r="C21" s="202"/>
      <c r="D21" s="202"/>
      <c r="E21" s="202"/>
      <c r="F21" s="202"/>
      <c r="G21" s="202"/>
      <c r="H21" s="202"/>
      <c r="I21" s="202"/>
      <c r="J21" s="202"/>
      <c r="K21" s="202"/>
      <c r="L21" s="202"/>
      <c r="M21" s="202"/>
      <c r="N21" s="202"/>
      <c r="O21" s="202"/>
      <c r="P21" s="202"/>
      <c r="Q21" s="202"/>
      <c r="R21" s="202"/>
      <c r="S21" s="202"/>
      <c r="T21" s="202"/>
      <c r="U21" s="227"/>
    </row>
    <row r="22" spans="2:21" x14ac:dyDescent="0.2">
      <c r="B22" s="202"/>
      <c r="C22" s="202"/>
      <c r="D22" s="202"/>
      <c r="E22" s="202"/>
      <c r="F22" s="202"/>
      <c r="G22" s="202"/>
      <c r="H22" s="202"/>
      <c r="I22" s="202"/>
      <c r="J22" s="202"/>
      <c r="K22" s="202"/>
      <c r="L22" s="202"/>
      <c r="M22" s="202"/>
      <c r="N22" s="202"/>
      <c r="O22" s="202"/>
      <c r="P22" s="202"/>
      <c r="Q22" s="202"/>
      <c r="R22" s="202"/>
      <c r="S22" s="202"/>
      <c r="T22" s="202"/>
      <c r="U22" s="227"/>
    </row>
    <row r="23" spans="2:21" x14ac:dyDescent="0.2">
      <c r="B23" s="202"/>
      <c r="C23" s="202"/>
      <c r="D23" s="202"/>
      <c r="E23" s="202"/>
      <c r="F23" s="202"/>
      <c r="G23" s="202"/>
      <c r="H23" s="202"/>
      <c r="I23" s="202"/>
      <c r="J23" s="202"/>
      <c r="K23" s="202"/>
      <c r="L23" s="202"/>
      <c r="M23" s="202"/>
      <c r="N23" s="202"/>
      <c r="O23" s="202"/>
      <c r="P23" s="202"/>
      <c r="Q23" s="202"/>
      <c r="R23" s="202"/>
      <c r="S23" s="202"/>
      <c r="T23" s="202"/>
      <c r="U23" s="227"/>
    </row>
    <row r="24" spans="2:21" x14ac:dyDescent="0.2">
      <c r="B24" s="202"/>
      <c r="C24" s="202"/>
      <c r="D24" s="202"/>
      <c r="E24" s="202"/>
      <c r="F24" s="202"/>
      <c r="G24" s="202"/>
      <c r="H24" s="202"/>
      <c r="I24" s="202"/>
      <c r="J24" s="202"/>
      <c r="K24" s="202"/>
      <c r="L24" s="202"/>
      <c r="M24" s="202"/>
      <c r="N24" s="202"/>
      <c r="O24" s="202"/>
      <c r="P24" s="202"/>
      <c r="Q24" s="202"/>
      <c r="R24" s="202"/>
      <c r="S24" s="202"/>
      <c r="T24" s="202"/>
      <c r="U24" s="227"/>
    </row>
    <row r="25" spans="2:21" x14ac:dyDescent="0.2">
      <c r="B25" s="202"/>
      <c r="C25" s="202"/>
      <c r="D25" s="202"/>
      <c r="E25" s="202"/>
      <c r="F25" s="202"/>
      <c r="G25" s="202"/>
      <c r="H25" s="202"/>
      <c r="I25" s="202"/>
      <c r="J25" s="202"/>
      <c r="K25" s="202"/>
      <c r="L25" s="202"/>
      <c r="M25" s="202"/>
      <c r="N25" s="202"/>
      <c r="O25" s="202"/>
      <c r="P25" s="202"/>
      <c r="Q25" s="202"/>
      <c r="R25" s="202"/>
      <c r="S25" s="202"/>
      <c r="T25" s="202"/>
      <c r="U25" s="227"/>
    </row>
    <row r="26" spans="2:21" x14ac:dyDescent="0.2">
      <c r="B26" s="202"/>
      <c r="C26" s="202"/>
      <c r="D26" s="202"/>
      <c r="E26" s="202"/>
      <c r="F26" s="202"/>
      <c r="G26" s="202"/>
      <c r="H26" s="202"/>
      <c r="I26" s="202"/>
      <c r="J26" s="202"/>
      <c r="K26" s="202"/>
      <c r="L26" s="202"/>
      <c r="M26" s="202"/>
      <c r="N26" s="202"/>
      <c r="O26" s="202"/>
      <c r="P26" s="202"/>
      <c r="Q26" s="202"/>
      <c r="R26" s="202"/>
      <c r="S26" s="202"/>
      <c r="T26" s="202"/>
      <c r="U26" s="203"/>
    </row>
    <row r="27" spans="2:21" x14ac:dyDescent="0.2">
      <c r="B27" s="202"/>
      <c r="C27" s="202"/>
      <c r="D27" s="202"/>
      <c r="E27" s="202"/>
      <c r="F27" s="202"/>
      <c r="G27" s="202"/>
      <c r="H27" s="202"/>
      <c r="I27" s="202"/>
      <c r="J27" s="202"/>
      <c r="K27" s="202"/>
      <c r="L27" s="202"/>
      <c r="M27" s="202"/>
      <c r="N27" s="202"/>
      <c r="O27" s="202"/>
      <c r="P27" s="202"/>
      <c r="Q27" s="202"/>
      <c r="R27" s="202"/>
      <c r="S27" s="202"/>
      <c r="T27" s="202"/>
      <c r="U27" s="203"/>
    </row>
    <row r="28" spans="2:21" x14ac:dyDescent="0.2">
      <c r="B28" s="202"/>
      <c r="C28" s="202"/>
      <c r="D28" s="202"/>
      <c r="E28" s="202"/>
      <c r="F28" s="202"/>
      <c r="G28" s="202"/>
      <c r="H28" s="202"/>
      <c r="I28" s="202"/>
      <c r="J28" s="202"/>
      <c r="K28" s="202"/>
      <c r="L28" s="202"/>
      <c r="M28" s="202"/>
      <c r="N28" s="202"/>
      <c r="O28" s="202"/>
      <c r="P28" s="202"/>
      <c r="Q28" s="202"/>
      <c r="R28" s="202"/>
      <c r="S28" s="202"/>
      <c r="T28" s="202"/>
      <c r="U28" s="203"/>
    </row>
    <row r="29" spans="2:21" x14ac:dyDescent="0.2">
      <c r="B29" s="202"/>
      <c r="C29" s="202"/>
      <c r="D29" s="202"/>
      <c r="E29" s="202"/>
      <c r="F29" s="202"/>
      <c r="G29" s="202"/>
      <c r="H29" s="202"/>
      <c r="I29" s="202"/>
      <c r="J29" s="202"/>
      <c r="K29" s="202"/>
      <c r="L29" s="202"/>
      <c r="M29" s="202"/>
      <c r="N29" s="202"/>
      <c r="O29" s="202"/>
      <c r="P29" s="202"/>
      <c r="Q29" s="202"/>
      <c r="R29" s="202"/>
      <c r="S29" s="202"/>
      <c r="T29" s="202"/>
      <c r="U29" s="203"/>
    </row>
    <row r="30" spans="2:21" x14ac:dyDescent="0.2">
      <c r="B30" s="202"/>
      <c r="C30" s="202"/>
      <c r="D30" s="202"/>
      <c r="E30" s="202"/>
      <c r="F30" s="202"/>
      <c r="G30" s="202"/>
      <c r="H30" s="202"/>
      <c r="I30" s="202"/>
      <c r="J30" s="202"/>
      <c r="K30" s="202"/>
      <c r="L30" s="202"/>
      <c r="M30" s="202"/>
      <c r="N30" s="202"/>
      <c r="O30" s="202"/>
      <c r="P30" s="202"/>
      <c r="Q30" s="202"/>
      <c r="R30" s="202"/>
      <c r="S30" s="202"/>
      <c r="T30" s="202"/>
      <c r="U30" s="203"/>
    </row>
    <row r="31" spans="2:21" ht="15" x14ac:dyDescent="0.25">
      <c r="B31" s="202"/>
      <c r="C31" s="202"/>
      <c r="D31" s="202"/>
      <c r="E31" s="202"/>
      <c r="F31" s="202"/>
      <c r="G31" s="202"/>
      <c r="H31" s="202"/>
      <c r="I31" s="202"/>
      <c r="J31" s="202"/>
      <c r="K31" s="202"/>
      <c r="L31" s="202"/>
      <c r="M31" s="202"/>
      <c r="N31" s="202"/>
      <c r="O31" s="202"/>
      <c r="P31" s="202"/>
      <c r="Q31" s="202"/>
      <c r="R31" s="202"/>
      <c r="S31"/>
      <c r="T31" s="202"/>
      <c r="U31" s="203"/>
    </row>
    <row r="32" spans="2:21" x14ac:dyDescent="0.2">
      <c r="B32" s="202"/>
      <c r="C32" s="202"/>
      <c r="D32" s="202"/>
      <c r="E32" s="202"/>
      <c r="F32" s="202"/>
      <c r="G32" s="202"/>
      <c r="H32" s="202"/>
      <c r="I32" s="202"/>
      <c r="J32" s="202"/>
      <c r="K32" s="202"/>
      <c r="L32" s="202"/>
      <c r="M32" s="202"/>
      <c r="N32" s="202"/>
      <c r="O32" s="202"/>
      <c r="P32" s="202"/>
      <c r="Q32" s="202"/>
      <c r="R32" s="202"/>
      <c r="S32" s="202"/>
      <c r="T32" s="202"/>
      <c r="U32" s="203"/>
    </row>
    <row r="33" spans="2:38" ht="11.25" customHeight="1" x14ac:dyDescent="0.2">
      <c r="B33" s="521" t="s">
        <v>604</v>
      </c>
      <c r="C33" s="521"/>
      <c r="D33" s="521"/>
      <c r="E33" s="521"/>
      <c r="F33" s="521"/>
      <c r="G33" s="521"/>
      <c r="H33" s="521"/>
      <c r="I33" s="521"/>
      <c r="J33" s="521"/>
      <c r="K33" s="521"/>
      <c r="L33" s="521"/>
      <c r="M33" s="521"/>
      <c r="N33" s="521"/>
      <c r="O33" s="521"/>
      <c r="P33" s="521"/>
      <c r="Q33" s="521"/>
      <c r="R33" s="521"/>
      <c r="S33" s="521"/>
      <c r="T33" s="521"/>
      <c r="U33" s="521"/>
      <c r="AL33" s="223">
        <f>+U43+U14</f>
        <v>6767117.0099999998</v>
      </c>
    </row>
    <row r="34" spans="2:38" x14ac:dyDescent="0.2">
      <c r="B34" s="522" t="s">
        <v>606</v>
      </c>
      <c r="C34" s="522"/>
      <c r="D34" s="522"/>
      <c r="E34" s="522"/>
      <c r="F34" s="522"/>
      <c r="G34" s="522"/>
      <c r="H34" s="522"/>
      <c r="I34" s="522"/>
      <c r="J34" s="522"/>
      <c r="K34" s="522"/>
      <c r="L34" s="522"/>
      <c r="M34" s="522"/>
      <c r="N34" s="522"/>
      <c r="O34" s="522"/>
      <c r="P34" s="522"/>
      <c r="Q34" s="522"/>
      <c r="R34" s="522"/>
      <c r="S34" s="522"/>
      <c r="T34" s="522"/>
      <c r="U34" s="522"/>
    </row>
    <row r="35" spans="2:38" x14ac:dyDescent="0.2">
      <c r="B35" s="523" t="s">
        <v>550</v>
      </c>
      <c r="C35" s="523"/>
      <c r="D35" s="523"/>
      <c r="E35" s="523"/>
      <c r="F35" s="523"/>
      <c r="G35" s="523"/>
      <c r="H35" s="523"/>
      <c r="I35" s="523"/>
      <c r="J35" s="523"/>
      <c r="K35" s="523"/>
      <c r="L35" s="523"/>
      <c r="M35" s="523"/>
      <c r="N35" s="523"/>
      <c r="O35" s="523"/>
      <c r="P35" s="523"/>
      <c r="Q35" s="523"/>
      <c r="R35" s="523"/>
      <c r="S35" s="523"/>
      <c r="T35" s="523"/>
      <c r="U35" s="523"/>
    </row>
    <row r="36" spans="2:38" x14ac:dyDescent="0.2">
      <c r="B36" s="202"/>
      <c r="C36" s="202"/>
      <c r="D36" s="202"/>
      <c r="E36" s="202"/>
      <c r="F36" s="202"/>
      <c r="G36" s="202"/>
      <c r="H36" s="202"/>
      <c r="I36" s="202"/>
      <c r="J36" s="202"/>
      <c r="K36" s="202"/>
      <c r="L36" s="202"/>
      <c r="M36" s="202"/>
      <c r="N36" s="202"/>
      <c r="O36" s="202"/>
      <c r="P36" s="202"/>
      <c r="Q36" s="202"/>
      <c r="R36" s="202"/>
      <c r="S36" s="202"/>
      <c r="T36" s="202"/>
      <c r="U36" s="203"/>
    </row>
    <row r="37" spans="2:38" ht="31.5" customHeight="1" x14ac:dyDescent="0.2">
      <c r="B37" s="524" t="s">
        <v>11</v>
      </c>
      <c r="C37" s="525"/>
      <c r="D37" s="526" t="s">
        <v>551</v>
      </c>
      <c r="E37" s="527"/>
      <c r="F37" s="527"/>
      <c r="G37" s="527"/>
      <c r="H37" s="527"/>
      <c r="I37" s="527"/>
      <c r="J37" s="527"/>
      <c r="K37" s="528"/>
      <c r="L37" s="529" t="s">
        <v>17</v>
      </c>
      <c r="M37" s="529"/>
      <c r="N37" s="529"/>
      <c r="O37" s="530"/>
      <c r="P37" s="524" t="s">
        <v>552</v>
      </c>
      <c r="Q37" s="531"/>
      <c r="R37" s="524" t="s">
        <v>79</v>
      </c>
      <c r="S37" s="525"/>
      <c r="T37" s="529" t="s">
        <v>553</v>
      </c>
      <c r="U37" s="533" t="s">
        <v>554</v>
      </c>
    </row>
    <row r="38" spans="2:38" ht="33.75" x14ac:dyDescent="0.2">
      <c r="B38" s="204" t="s">
        <v>555</v>
      </c>
      <c r="C38" s="205" t="s">
        <v>556</v>
      </c>
      <c r="D38" s="205" t="s">
        <v>557</v>
      </c>
      <c r="E38" s="204" t="s">
        <v>558</v>
      </c>
      <c r="F38" s="204" t="s">
        <v>557</v>
      </c>
      <c r="G38" s="204" t="s">
        <v>559</v>
      </c>
      <c r="H38" s="206" t="s">
        <v>557</v>
      </c>
      <c r="I38" s="206" t="s">
        <v>560</v>
      </c>
      <c r="J38" s="206" t="s">
        <v>557</v>
      </c>
      <c r="K38" s="205" t="s">
        <v>561</v>
      </c>
      <c r="L38" s="207" t="s">
        <v>8</v>
      </c>
      <c r="M38" s="207" t="s">
        <v>34</v>
      </c>
      <c r="N38" s="207" t="s">
        <v>35</v>
      </c>
      <c r="O38" s="207" t="s">
        <v>562</v>
      </c>
      <c r="P38" s="208" t="s">
        <v>555</v>
      </c>
      <c r="Q38" s="207" t="s">
        <v>563</v>
      </c>
      <c r="R38" s="204" t="s">
        <v>555</v>
      </c>
      <c r="S38" s="204" t="s">
        <v>438</v>
      </c>
      <c r="T38" s="532"/>
      <c r="U38" s="534"/>
    </row>
    <row r="39" spans="2:38" ht="78.75" x14ac:dyDescent="0.2">
      <c r="B39" s="211">
        <v>4</v>
      </c>
      <c r="C39" s="212" t="s">
        <v>564</v>
      </c>
      <c r="D39" s="213">
        <v>2</v>
      </c>
      <c r="E39" s="214" t="s">
        <v>565</v>
      </c>
      <c r="F39" s="213">
        <v>2.2000000000000002</v>
      </c>
      <c r="G39" s="214" t="s">
        <v>269</v>
      </c>
      <c r="H39" s="213" t="s">
        <v>270</v>
      </c>
      <c r="I39" s="214" t="s">
        <v>418</v>
      </c>
      <c r="J39" s="213" t="s">
        <v>271</v>
      </c>
      <c r="K39" s="214" t="s">
        <v>573</v>
      </c>
      <c r="L39" s="221" t="s">
        <v>566</v>
      </c>
      <c r="M39" s="216" t="s">
        <v>33</v>
      </c>
      <c r="N39" s="215" t="s">
        <v>567</v>
      </c>
      <c r="O39" s="215" t="s">
        <v>574</v>
      </c>
      <c r="P39" s="217">
        <v>6142</v>
      </c>
      <c r="Q39" s="218" t="s">
        <v>572</v>
      </c>
      <c r="R39" s="217">
        <v>2</v>
      </c>
      <c r="S39" s="212" t="s">
        <v>569</v>
      </c>
      <c r="T39" s="229" t="s">
        <v>577</v>
      </c>
      <c r="U39" s="220">
        <v>5</v>
      </c>
    </row>
    <row r="40" spans="2:38" ht="78.75" x14ac:dyDescent="0.2">
      <c r="B40" s="211">
        <v>4</v>
      </c>
      <c r="C40" s="212" t="s">
        <v>564</v>
      </c>
      <c r="D40" s="213">
        <v>2</v>
      </c>
      <c r="E40" s="214" t="s">
        <v>565</v>
      </c>
      <c r="F40" s="213">
        <v>2.2000000000000002</v>
      </c>
      <c r="G40" s="214" t="s">
        <v>269</v>
      </c>
      <c r="H40" s="213" t="s">
        <v>270</v>
      </c>
      <c r="I40" s="214" t="s">
        <v>418</v>
      </c>
      <c r="J40" s="213" t="s">
        <v>271</v>
      </c>
      <c r="K40" s="214" t="s">
        <v>573</v>
      </c>
      <c r="L40" s="221" t="s">
        <v>566</v>
      </c>
      <c r="M40" s="216" t="s">
        <v>33</v>
      </c>
      <c r="N40" s="215" t="s">
        <v>567</v>
      </c>
      <c r="O40" s="215" t="s">
        <v>574</v>
      </c>
      <c r="P40" s="217">
        <v>6142</v>
      </c>
      <c r="Q40" s="218" t="s">
        <v>572</v>
      </c>
      <c r="R40" s="217">
        <v>2</v>
      </c>
      <c r="S40" s="212" t="s">
        <v>569</v>
      </c>
      <c r="T40" s="229" t="s">
        <v>612</v>
      </c>
      <c r="U40" s="220">
        <v>5</v>
      </c>
    </row>
    <row r="41" spans="2:38" ht="78.75" x14ac:dyDescent="0.2">
      <c r="B41" s="211">
        <v>4</v>
      </c>
      <c r="C41" s="212" t="s">
        <v>564</v>
      </c>
      <c r="D41" s="213">
        <v>2</v>
      </c>
      <c r="E41" s="214" t="s">
        <v>565</v>
      </c>
      <c r="F41" s="213">
        <v>2.2000000000000002</v>
      </c>
      <c r="G41" s="214" t="s">
        <v>269</v>
      </c>
      <c r="H41" s="213" t="s">
        <v>270</v>
      </c>
      <c r="I41" s="214" t="s">
        <v>418</v>
      </c>
      <c r="J41" s="213" t="s">
        <v>271</v>
      </c>
      <c r="K41" s="214" t="s">
        <v>573</v>
      </c>
      <c r="L41" s="221" t="s">
        <v>566</v>
      </c>
      <c r="M41" s="216" t="s">
        <v>33</v>
      </c>
      <c r="N41" s="215" t="s">
        <v>567</v>
      </c>
      <c r="O41" s="215" t="s">
        <v>571</v>
      </c>
      <c r="P41" s="217">
        <v>6142</v>
      </c>
      <c r="Q41" s="218" t="s">
        <v>572</v>
      </c>
      <c r="R41" s="217">
        <v>2</v>
      </c>
      <c r="S41" s="212" t="s">
        <v>569</v>
      </c>
      <c r="T41" s="229" t="s">
        <v>613</v>
      </c>
      <c r="U41" s="210">
        <v>1000000</v>
      </c>
    </row>
    <row r="42" spans="2:38" x14ac:dyDescent="0.2">
      <c r="B42" s="204"/>
      <c r="C42" s="205"/>
      <c r="D42" s="205"/>
      <c r="E42" s="204"/>
      <c r="F42" s="204"/>
      <c r="G42" s="204"/>
      <c r="H42" s="206"/>
      <c r="I42" s="206"/>
      <c r="J42" s="206"/>
      <c r="K42" s="205"/>
      <c r="L42" s="209"/>
      <c r="M42" s="209"/>
      <c r="N42" s="209"/>
      <c r="O42" s="209"/>
      <c r="P42" s="208"/>
      <c r="Q42" s="207"/>
      <c r="R42" s="204"/>
      <c r="S42" s="204"/>
      <c r="T42" s="209"/>
      <c r="U42" s="210"/>
    </row>
    <row r="43" spans="2:38" ht="19.5" customHeight="1" x14ac:dyDescent="0.2">
      <c r="B43" s="535" t="s">
        <v>13</v>
      </c>
      <c r="C43" s="536"/>
      <c r="D43" s="536"/>
      <c r="E43" s="536"/>
      <c r="F43" s="536"/>
      <c r="G43" s="536"/>
      <c r="H43" s="536"/>
      <c r="I43" s="536"/>
      <c r="J43" s="536"/>
      <c r="K43" s="536"/>
      <c r="L43" s="536"/>
      <c r="M43" s="536"/>
      <c r="N43" s="536"/>
      <c r="O43" s="536"/>
      <c r="P43" s="536"/>
      <c r="Q43" s="536"/>
      <c r="R43" s="536"/>
      <c r="S43" s="537"/>
      <c r="T43" s="222"/>
      <c r="U43" s="222">
        <f>SUM(U39:U42)</f>
        <v>1000010</v>
      </c>
    </row>
    <row r="44" spans="2:38" x14ac:dyDescent="0.2">
      <c r="B44" s="224"/>
      <c r="C44" s="225"/>
      <c r="D44" s="225"/>
      <c r="E44" s="225"/>
      <c r="F44" s="225"/>
      <c r="G44" s="225"/>
      <c r="H44" s="225"/>
      <c r="I44" s="225"/>
      <c r="J44" s="225"/>
      <c r="K44" s="225"/>
      <c r="L44" s="225"/>
      <c r="M44" s="225"/>
      <c r="N44" s="225"/>
      <c r="O44" s="225"/>
      <c r="P44" s="225"/>
      <c r="Q44" s="225"/>
      <c r="R44" s="226"/>
      <c r="S44" s="225"/>
      <c r="T44" s="227"/>
      <c r="U44" s="227"/>
    </row>
    <row r="45" spans="2:38" x14ac:dyDescent="0.2">
      <c r="B45" s="224"/>
      <c r="C45" s="225"/>
      <c r="D45" s="225"/>
      <c r="E45" s="225"/>
      <c r="F45" s="225"/>
      <c r="G45" s="225"/>
      <c r="H45" s="225"/>
      <c r="I45" s="225"/>
      <c r="J45" s="225"/>
      <c r="K45" s="225"/>
      <c r="L45" s="225"/>
      <c r="M45" s="225"/>
      <c r="N45" s="225"/>
      <c r="O45" s="225"/>
      <c r="P45" s="225"/>
      <c r="Q45" s="225"/>
      <c r="R45" s="226"/>
      <c r="S45" s="225"/>
      <c r="T45" s="227"/>
      <c r="U45" s="227"/>
    </row>
    <row r="46" spans="2:38" x14ac:dyDescent="0.2">
      <c r="B46" s="224"/>
      <c r="C46" s="225"/>
      <c r="D46" s="225"/>
      <c r="E46" s="225"/>
      <c r="F46" s="225"/>
      <c r="G46" s="225"/>
      <c r="H46" s="225"/>
      <c r="I46" s="225"/>
      <c r="J46" s="225"/>
      <c r="K46" s="225"/>
      <c r="L46" s="225"/>
      <c r="M46" s="225"/>
      <c r="N46" s="225"/>
      <c r="O46" s="225"/>
      <c r="P46" s="225"/>
      <c r="Q46" s="225"/>
      <c r="R46" s="226"/>
      <c r="S46" s="225"/>
      <c r="T46" s="227"/>
      <c r="U46" s="227"/>
    </row>
    <row r="47" spans="2:38" x14ac:dyDescent="0.2">
      <c r="B47" s="202"/>
      <c r="C47" s="202"/>
      <c r="D47" s="202"/>
      <c r="E47" s="202"/>
      <c r="F47" s="202"/>
      <c r="G47" s="202"/>
      <c r="H47" s="202"/>
      <c r="I47" s="202"/>
      <c r="J47" s="202"/>
      <c r="K47" s="202"/>
      <c r="L47" s="202"/>
      <c r="M47" s="202"/>
      <c r="N47" s="202"/>
      <c r="O47" s="202"/>
      <c r="P47" s="202"/>
      <c r="Q47" s="202"/>
      <c r="R47" s="202"/>
      <c r="S47" s="202"/>
      <c r="T47" s="202"/>
      <c r="U47" s="227"/>
    </row>
    <row r="48" spans="2:38" x14ac:dyDescent="0.2">
      <c r="B48" s="202"/>
      <c r="C48" s="202"/>
      <c r="D48" s="202"/>
      <c r="E48" s="202"/>
      <c r="F48" s="202"/>
      <c r="G48" s="202"/>
      <c r="H48" s="202"/>
      <c r="I48" s="202"/>
      <c r="J48" s="202"/>
      <c r="K48" s="202"/>
      <c r="L48" s="202"/>
      <c r="M48" s="202"/>
      <c r="N48" s="202"/>
      <c r="O48" s="202"/>
      <c r="P48" s="202"/>
      <c r="Q48" s="202"/>
      <c r="R48" s="202"/>
      <c r="S48" s="202"/>
      <c r="T48" s="202"/>
      <c r="U48" s="227"/>
    </row>
    <row r="49" spans="2:21" x14ac:dyDescent="0.2">
      <c r="B49" s="202"/>
      <c r="C49" s="202"/>
      <c r="D49" s="202"/>
      <c r="E49" s="202"/>
      <c r="F49" s="202"/>
      <c r="G49" s="202"/>
      <c r="H49" s="202"/>
      <c r="I49" s="202"/>
      <c r="J49" s="202"/>
      <c r="K49" s="202"/>
      <c r="L49" s="202"/>
      <c r="M49" s="202"/>
      <c r="N49" s="202"/>
      <c r="O49" s="202"/>
      <c r="P49" s="202"/>
      <c r="Q49" s="202"/>
      <c r="R49" s="202"/>
      <c r="S49" s="202"/>
      <c r="T49" s="202"/>
      <c r="U49" s="228"/>
    </row>
    <row r="50" spans="2:21" x14ac:dyDescent="0.2">
      <c r="B50" s="202"/>
      <c r="C50" s="202"/>
      <c r="D50" s="202"/>
      <c r="E50" s="202"/>
      <c r="F50" s="202"/>
      <c r="G50" s="202"/>
      <c r="H50" s="202"/>
      <c r="I50" s="202"/>
      <c r="J50" s="202"/>
      <c r="K50" s="202"/>
      <c r="L50" s="202"/>
      <c r="M50" s="202"/>
      <c r="N50" s="202"/>
      <c r="O50" s="202"/>
      <c r="P50" s="202"/>
      <c r="Q50" s="202"/>
      <c r="R50" s="202"/>
      <c r="S50" s="202"/>
      <c r="T50" s="202"/>
      <c r="U50" s="227"/>
    </row>
    <row r="51" spans="2:21" x14ac:dyDescent="0.2">
      <c r="B51" s="202"/>
      <c r="C51" s="202"/>
      <c r="D51" s="202"/>
      <c r="E51" s="202"/>
      <c r="F51" s="202"/>
      <c r="G51" s="202"/>
      <c r="H51" s="202"/>
      <c r="I51" s="202"/>
      <c r="J51" s="202"/>
      <c r="K51" s="202"/>
      <c r="L51" s="202"/>
      <c r="M51" s="202"/>
      <c r="N51" s="202"/>
      <c r="O51" s="202"/>
      <c r="P51" s="202"/>
      <c r="Q51" s="202"/>
      <c r="R51" s="202"/>
      <c r="S51" s="202"/>
      <c r="T51" s="202"/>
      <c r="U51" s="227"/>
    </row>
    <row r="52" spans="2:21" x14ac:dyDescent="0.2">
      <c r="B52" s="202"/>
      <c r="C52" s="202"/>
      <c r="D52" s="202"/>
      <c r="E52" s="202"/>
      <c r="F52" s="202"/>
      <c r="G52" s="202"/>
      <c r="H52" s="202"/>
      <c r="I52" s="202"/>
      <c r="J52" s="202"/>
      <c r="K52" s="202"/>
      <c r="L52" s="202"/>
      <c r="M52" s="202"/>
      <c r="N52" s="202"/>
      <c r="O52" s="202"/>
      <c r="P52" s="202"/>
      <c r="Q52" s="202"/>
      <c r="R52" s="202"/>
      <c r="S52" s="202"/>
      <c r="T52" s="202"/>
      <c r="U52" s="227"/>
    </row>
    <row r="53" spans="2:21" x14ac:dyDescent="0.2">
      <c r="B53" s="202"/>
      <c r="C53" s="202"/>
      <c r="D53" s="202"/>
      <c r="E53" s="202"/>
      <c r="F53" s="202"/>
      <c r="G53" s="202"/>
      <c r="H53" s="202"/>
      <c r="I53" s="202"/>
      <c r="J53" s="202"/>
      <c r="K53" s="202"/>
      <c r="L53" s="202"/>
      <c r="M53" s="202"/>
      <c r="N53" s="202"/>
      <c r="O53" s="202"/>
      <c r="P53" s="202"/>
      <c r="Q53" s="202"/>
      <c r="R53" s="202"/>
      <c r="S53" s="202"/>
      <c r="T53" s="202"/>
      <c r="U53" s="227"/>
    </row>
    <row r="54" spans="2:21" x14ac:dyDescent="0.2">
      <c r="B54" s="202"/>
      <c r="C54" s="202"/>
      <c r="D54" s="202"/>
      <c r="E54" s="202"/>
      <c r="F54" s="202"/>
      <c r="G54" s="202"/>
      <c r="H54" s="202"/>
      <c r="I54" s="202"/>
      <c r="J54" s="202"/>
      <c r="K54" s="202"/>
      <c r="L54" s="202"/>
      <c r="M54" s="202"/>
      <c r="N54" s="202"/>
      <c r="O54" s="202"/>
      <c r="P54" s="202"/>
      <c r="Q54" s="202"/>
      <c r="R54" s="202"/>
      <c r="S54" s="202"/>
      <c r="T54" s="202"/>
      <c r="U54" s="227"/>
    </row>
  </sheetData>
  <mergeCells count="23">
    <mergeCell ref="T37:T38"/>
    <mergeCell ref="U37:U38"/>
    <mergeCell ref="B43:S43"/>
    <mergeCell ref="U8:U9"/>
    <mergeCell ref="B14:S14"/>
    <mergeCell ref="B33:U33"/>
    <mergeCell ref="B34:U34"/>
    <mergeCell ref="B35:U35"/>
    <mergeCell ref="B37:C37"/>
    <mergeCell ref="D37:K37"/>
    <mergeCell ref="L37:O37"/>
    <mergeCell ref="P37:Q37"/>
    <mergeCell ref="R37:S37"/>
    <mergeCell ref="B2:U2"/>
    <mergeCell ref="B4:U4"/>
    <mergeCell ref="B5:U5"/>
    <mergeCell ref="B6:U6"/>
    <mergeCell ref="B8:C8"/>
    <mergeCell ref="D8:K8"/>
    <mergeCell ref="L8:O8"/>
    <mergeCell ref="P8:Q8"/>
    <mergeCell ref="R8:S8"/>
    <mergeCell ref="T8:T9"/>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K40"/>
  <sheetViews>
    <sheetView zoomScale="75" zoomScaleNormal="75" workbookViewId="0">
      <selection activeCell="J42" sqref="J42"/>
    </sheetView>
  </sheetViews>
  <sheetFormatPr baseColWidth="10" defaultRowHeight="15" x14ac:dyDescent="0.25"/>
  <cols>
    <col min="1" max="1" width="34" style="3" customWidth="1"/>
    <col min="2" max="2" width="10.85546875" style="3" customWidth="1"/>
    <col min="3" max="3" width="31" style="3" customWidth="1"/>
    <col min="4" max="5" width="6.28515625" style="3" customWidth="1"/>
    <col min="6" max="6" width="18.5703125" style="3" customWidth="1"/>
    <col min="7" max="7" width="20.7109375" style="3" customWidth="1"/>
    <col min="8" max="11" width="6.42578125" style="3" customWidth="1"/>
    <col min="12" max="12" width="13.85546875" style="3" customWidth="1"/>
    <col min="13" max="13" width="12.85546875" style="3" customWidth="1"/>
    <col min="14" max="14" width="11.42578125" style="3" customWidth="1"/>
    <col min="15" max="15" width="24.28515625" style="3" customWidth="1"/>
    <col min="16" max="23" width="5.28515625" style="3" customWidth="1"/>
    <col min="24" max="24" width="34" style="3" customWidth="1"/>
    <col min="25" max="27" width="5.28515625" style="3" customWidth="1"/>
    <col min="28" max="28" width="16" style="98" customWidth="1"/>
    <col min="29" max="29" width="28.140625" style="98" customWidth="1"/>
    <col min="30" max="31" width="5.28515625" style="98" customWidth="1"/>
    <col min="32" max="37" width="11.42578125" style="98"/>
    <col min="38" max="16384" width="11.42578125" style="3"/>
  </cols>
  <sheetData>
    <row r="1" spans="1:35" ht="15.75" customHeight="1" x14ac:dyDescent="0.25">
      <c r="A1" s="304" t="s">
        <v>392</v>
      </c>
      <c r="B1" s="304"/>
      <c r="C1" s="304"/>
      <c r="D1" s="304"/>
      <c r="E1" s="304"/>
      <c r="F1" s="304"/>
      <c r="G1" s="304"/>
      <c r="H1" s="304"/>
      <c r="I1" s="304"/>
      <c r="J1" s="304"/>
      <c r="K1" s="304"/>
      <c r="L1" s="304"/>
      <c r="M1" s="304"/>
      <c r="N1" s="304"/>
      <c r="O1" s="304"/>
      <c r="AB1" s="99"/>
    </row>
    <row r="2" spans="1:35" ht="8.25" customHeight="1" x14ac:dyDescent="0.25">
      <c r="A2" s="304"/>
      <c r="B2" s="304"/>
      <c r="C2" s="304"/>
      <c r="D2" s="304"/>
      <c r="E2" s="304"/>
      <c r="F2" s="304"/>
      <c r="G2" s="304"/>
      <c r="H2" s="304"/>
      <c r="I2" s="304"/>
      <c r="J2" s="304"/>
      <c r="K2" s="304"/>
      <c r="L2" s="304"/>
      <c r="M2" s="304"/>
      <c r="N2" s="304"/>
      <c r="O2" s="304"/>
    </row>
    <row r="3" spans="1:35" ht="23.25" customHeight="1" x14ac:dyDescent="0.25">
      <c r="A3" s="395" t="s">
        <v>114</v>
      </c>
      <c r="B3" s="395"/>
      <c r="C3" s="395"/>
      <c r="D3" s="395"/>
      <c r="E3" s="395"/>
      <c r="F3" s="395"/>
      <c r="G3" s="395"/>
      <c r="H3" s="395"/>
      <c r="I3" s="395"/>
      <c r="J3" s="395"/>
      <c r="K3" s="395"/>
      <c r="L3" s="395"/>
      <c r="M3" s="395"/>
      <c r="N3" s="395"/>
      <c r="O3" s="395"/>
    </row>
    <row r="4" spans="1:35" ht="45.75" customHeight="1" x14ac:dyDescent="0.25">
      <c r="A4" s="390" t="s">
        <v>57</v>
      </c>
      <c r="B4" s="390" t="s">
        <v>56</v>
      </c>
      <c r="C4" s="390"/>
      <c r="D4" s="391" t="s">
        <v>302</v>
      </c>
      <c r="E4" s="392"/>
      <c r="F4" s="390" t="s">
        <v>300</v>
      </c>
      <c r="G4" s="390"/>
      <c r="H4" s="390" t="s">
        <v>58</v>
      </c>
      <c r="I4" s="390"/>
      <c r="J4" s="390"/>
      <c r="K4" s="390"/>
      <c r="L4" s="396" t="s">
        <v>374</v>
      </c>
      <c r="M4" s="397"/>
      <c r="N4" s="397"/>
      <c r="O4" s="308" t="s">
        <v>301</v>
      </c>
      <c r="AC4" s="99">
        <f>SUM(F6:F9)</f>
        <v>288000</v>
      </c>
    </row>
    <row r="5" spans="1:35" ht="54" customHeight="1" x14ac:dyDescent="0.25">
      <c r="A5" s="390"/>
      <c r="B5" s="390"/>
      <c r="C5" s="390"/>
      <c r="D5" s="393"/>
      <c r="E5" s="394"/>
      <c r="F5" s="51" t="s">
        <v>398</v>
      </c>
      <c r="G5" s="55" t="s">
        <v>399</v>
      </c>
      <c r="H5" s="388" t="s">
        <v>59</v>
      </c>
      <c r="I5" s="388"/>
      <c r="J5" s="388" t="s">
        <v>59</v>
      </c>
      <c r="K5" s="388"/>
      <c r="L5" s="49" t="s">
        <v>400</v>
      </c>
      <c r="M5" s="56"/>
      <c r="N5" s="56"/>
      <c r="O5" s="308"/>
    </row>
    <row r="6" spans="1:35" x14ac:dyDescent="0.25">
      <c r="A6" s="57" t="s">
        <v>401</v>
      </c>
      <c r="B6" s="58" t="s">
        <v>402</v>
      </c>
      <c r="C6" s="53" t="s">
        <v>403</v>
      </c>
      <c r="D6" s="63" t="s">
        <v>411</v>
      </c>
      <c r="E6" s="63"/>
      <c r="F6" s="70">
        <v>72000</v>
      </c>
      <c r="G6" s="67"/>
      <c r="H6" s="389"/>
      <c r="I6" s="389"/>
      <c r="J6" s="389"/>
      <c r="K6" s="389"/>
      <c r="L6" s="91">
        <v>672</v>
      </c>
      <c r="M6" s="67"/>
      <c r="N6" s="67"/>
      <c r="O6" s="68">
        <f>+F6+G6-L6</f>
        <v>71328</v>
      </c>
      <c r="AB6" s="98">
        <f>+F6/12</f>
        <v>6000</v>
      </c>
      <c r="AF6" s="412">
        <v>1</v>
      </c>
      <c r="AG6" s="412"/>
      <c r="AH6" s="412"/>
      <c r="AI6" s="98">
        <f>+AB6/AF6</f>
        <v>6000</v>
      </c>
    </row>
    <row r="7" spans="1:35" x14ac:dyDescent="0.25">
      <c r="A7" s="57" t="s">
        <v>404</v>
      </c>
      <c r="B7" s="58" t="s">
        <v>402</v>
      </c>
      <c r="C7" s="53" t="s">
        <v>403</v>
      </c>
      <c r="D7" s="63" t="s">
        <v>411</v>
      </c>
      <c r="E7" s="63"/>
      <c r="F7" s="70">
        <v>72000</v>
      </c>
      <c r="G7" s="67"/>
      <c r="H7" s="67"/>
      <c r="I7" s="67"/>
      <c r="J7" s="67"/>
      <c r="K7" s="67"/>
      <c r="L7" s="91">
        <v>672</v>
      </c>
      <c r="M7" s="67"/>
      <c r="N7" s="67"/>
      <c r="O7" s="68">
        <f t="shared" ref="O7:O17" si="0">+F7+G7-L7</f>
        <v>71328</v>
      </c>
      <c r="AB7" s="98">
        <f t="shared" ref="AB7:AB10" si="1">+F7/12</f>
        <v>6000</v>
      </c>
      <c r="AF7" s="412">
        <v>1</v>
      </c>
      <c r="AG7" s="412"/>
      <c r="AH7" s="412"/>
      <c r="AI7" s="98">
        <f t="shared" ref="AI7:AI10" si="2">+AB7/AF7</f>
        <v>6000</v>
      </c>
    </row>
    <row r="8" spans="1:35" ht="21.75" customHeight="1" x14ac:dyDescent="0.25">
      <c r="A8" s="57" t="s">
        <v>405</v>
      </c>
      <c r="B8" s="59" t="s">
        <v>406</v>
      </c>
      <c r="C8" s="60" t="s">
        <v>407</v>
      </c>
      <c r="D8" s="63" t="s">
        <v>411</v>
      </c>
      <c r="E8" s="63"/>
      <c r="F8" s="70">
        <v>72000</v>
      </c>
      <c r="G8" s="67"/>
      <c r="H8" s="67"/>
      <c r="I8" s="67"/>
      <c r="J8" s="67"/>
      <c r="K8" s="67"/>
      <c r="L8" s="91">
        <v>672</v>
      </c>
      <c r="M8" s="67"/>
      <c r="N8" s="67"/>
      <c r="O8" s="68">
        <f t="shared" si="0"/>
        <v>71328</v>
      </c>
      <c r="X8" s="54"/>
      <c r="AB8" s="98">
        <f t="shared" si="1"/>
        <v>6000</v>
      </c>
      <c r="AF8" s="412">
        <v>1</v>
      </c>
      <c r="AG8" s="412"/>
      <c r="AH8" s="412"/>
      <c r="AI8" s="98">
        <f t="shared" si="2"/>
        <v>6000</v>
      </c>
    </row>
    <row r="9" spans="1:35" ht="31.5" customHeight="1" x14ac:dyDescent="0.25">
      <c r="A9" s="57" t="s">
        <v>408</v>
      </c>
      <c r="B9" s="59" t="s">
        <v>409</v>
      </c>
      <c r="C9" s="61" t="s">
        <v>410</v>
      </c>
      <c r="D9" s="63" t="s">
        <v>411</v>
      </c>
      <c r="E9" s="63"/>
      <c r="F9" s="70">
        <v>72000</v>
      </c>
      <c r="G9" s="67"/>
      <c r="H9" s="67"/>
      <c r="I9" s="67"/>
      <c r="J9" s="67"/>
      <c r="K9" s="67"/>
      <c r="L9" s="91">
        <v>672</v>
      </c>
      <c r="M9" s="67"/>
      <c r="N9" s="67"/>
      <c r="O9" s="68">
        <f t="shared" si="0"/>
        <v>71328</v>
      </c>
      <c r="X9" s="234"/>
      <c r="AB9" s="98">
        <f t="shared" si="1"/>
        <v>6000</v>
      </c>
      <c r="AF9" s="412">
        <v>1</v>
      </c>
      <c r="AG9" s="412"/>
      <c r="AH9" s="412"/>
      <c r="AI9" s="98">
        <f t="shared" si="2"/>
        <v>6000</v>
      </c>
    </row>
    <row r="10" spans="1:35" ht="20.25" customHeight="1" x14ac:dyDescent="0.25">
      <c r="A10" s="57" t="s">
        <v>594</v>
      </c>
      <c r="B10" s="58" t="s">
        <v>402</v>
      </c>
      <c r="C10" s="53" t="s">
        <v>403</v>
      </c>
      <c r="D10" s="63" t="s">
        <v>411</v>
      </c>
      <c r="E10" s="63"/>
      <c r="F10" s="70">
        <v>72000</v>
      </c>
      <c r="G10" s="67"/>
      <c r="H10" s="67"/>
      <c r="I10" s="67"/>
      <c r="J10" s="67"/>
      <c r="K10" s="67"/>
      <c r="L10" s="91">
        <v>672</v>
      </c>
      <c r="M10" s="67"/>
      <c r="N10" s="67"/>
      <c r="O10" s="68">
        <f t="shared" si="0"/>
        <v>71328</v>
      </c>
      <c r="X10" s="234"/>
      <c r="AB10" s="98">
        <f t="shared" si="1"/>
        <v>6000</v>
      </c>
      <c r="AF10" s="412">
        <v>1</v>
      </c>
      <c r="AG10" s="412"/>
      <c r="AH10" s="412"/>
      <c r="AI10" s="98">
        <f t="shared" si="2"/>
        <v>6000</v>
      </c>
    </row>
    <row r="11" spans="1:35" ht="15" customHeight="1" x14ac:dyDescent="0.25">
      <c r="A11" s="233" t="s">
        <v>588</v>
      </c>
      <c r="B11" s="58" t="s">
        <v>402</v>
      </c>
      <c r="C11" s="53" t="s">
        <v>403</v>
      </c>
      <c r="D11" s="63" t="s">
        <v>411</v>
      </c>
      <c r="E11" s="63"/>
      <c r="F11" s="69"/>
      <c r="G11" s="231">
        <v>48000</v>
      </c>
      <c r="H11" s="231"/>
      <c r="I11" s="231"/>
      <c r="J11" s="231"/>
      <c r="K11" s="231"/>
      <c r="L11" s="69"/>
      <c r="M11" s="231"/>
      <c r="N11" s="231"/>
      <c r="O11" s="68">
        <f t="shared" si="0"/>
        <v>48000</v>
      </c>
      <c r="X11" s="234"/>
      <c r="AF11" s="232"/>
      <c r="AG11" s="232"/>
      <c r="AH11" s="232"/>
    </row>
    <row r="12" spans="1:35" x14ac:dyDescent="0.25">
      <c r="A12" s="233" t="s">
        <v>589</v>
      </c>
      <c r="B12" s="58" t="s">
        <v>402</v>
      </c>
      <c r="C12" s="53" t="s">
        <v>403</v>
      </c>
      <c r="D12" s="63" t="s">
        <v>411</v>
      </c>
      <c r="E12" s="63"/>
      <c r="F12" s="69"/>
      <c r="G12" s="231">
        <v>48000</v>
      </c>
      <c r="H12" s="231"/>
      <c r="I12" s="231"/>
      <c r="J12" s="231"/>
      <c r="K12" s="231"/>
      <c r="L12" s="69"/>
      <c r="M12" s="231"/>
      <c r="N12" s="231"/>
      <c r="O12" s="68">
        <f t="shared" si="0"/>
        <v>48000</v>
      </c>
      <c r="X12" s="234"/>
      <c r="AF12" s="232"/>
      <c r="AG12" s="232"/>
      <c r="AH12" s="232"/>
    </row>
    <row r="13" spans="1:35" x14ac:dyDescent="0.25">
      <c r="A13" s="233" t="s">
        <v>590</v>
      </c>
      <c r="B13" s="58" t="s">
        <v>402</v>
      </c>
      <c r="C13" s="53" t="s">
        <v>403</v>
      </c>
      <c r="D13" s="63" t="s">
        <v>411</v>
      </c>
      <c r="E13" s="63"/>
      <c r="F13" s="69"/>
      <c r="G13" s="231">
        <v>48000</v>
      </c>
      <c r="H13" s="231"/>
      <c r="I13" s="231"/>
      <c r="J13" s="231"/>
      <c r="K13" s="231"/>
      <c r="L13" s="69"/>
      <c r="M13" s="231"/>
      <c r="N13" s="231"/>
      <c r="O13" s="68">
        <f t="shared" si="0"/>
        <v>48000</v>
      </c>
      <c r="X13" s="234"/>
      <c r="AF13" s="232"/>
      <c r="AG13" s="232"/>
      <c r="AH13" s="232"/>
    </row>
    <row r="14" spans="1:35" x14ac:dyDescent="0.25">
      <c r="A14" s="233" t="s">
        <v>591</v>
      </c>
      <c r="B14" s="58" t="s">
        <v>402</v>
      </c>
      <c r="C14" s="53" t="s">
        <v>403</v>
      </c>
      <c r="D14" s="63" t="s">
        <v>411</v>
      </c>
      <c r="E14" s="63"/>
      <c r="F14" s="69"/>
      <c r="G14" s="231">
        <v>48000</v>
      </c>
      <c r="H14" s="231"/>
      <c r="I14" s="231"/>
      <c r="J14" s="231"/>
      <c r="K14" s="231"/>
      <c r="L14" s="69"/>
      <c r="M14" s="231"/>
      <c r="N14" s="231"/>
      <c r="O14" s="68">
        <f t="shared" si="0"/>
        <v>48000</v>
      </c>
      <c r="X14" s="234"/>
      <c r="AF14" s="232"/>
      <c r="AG14" s="232"/>
      <c r="AH14" s="232"/>
    </row>
    <row r="15" spans="1:35" x14ac:dyDescent="0.25">
      <c r="A15" s="233" t="s">
        <v>592</v>
      </c>
      <c r="B15" s="58" t="s">
        <v>402</v>
      </c>
      <c r="C15" s="53" t="s">
        <v>403</v>
      </c>
      <c r="D15" s="63" t="s">
        <v>411</v>
      </c>
      <c r="E15" s="63"/>
      <c r="F15" s="69"/>
      <c r="G15" s="231">
        <v>48000</v>
      </c>
      <c r="H15" s="231"/>
      <c r="I15" s="231"/>
      <c r="J15" s="231"/>
      <c r="K15" s="231"/>
      <c r="L15" s="69"/>
      <c r="M15" s="231"/>
      <c r="N15" s="231"/>
      <c r="O15" s="68">
        <f t="shared" si="0"/>
        <v>48000</v>
      </c>
      <c r="X15" s="234"/>
      <c r="AF15" s="232"/>
      <c r="AG15" s="232"/>
      <c r="AH15" s="232"/>
    </row>
    <row r="16" spans="1:35" x14ac:dyDescent="0.25">
      <c r="A16" s="233" t="s">
        <v>593</v>
      </c>
      <c r="B16" s="58" t="s">
        <v>402</v>
      </c>
      <c r="C16" s="53" t="s">
        <v>403</v>
      </c>
      <c r="D16" s="63" t="s">
        <v>411</v>
      </c>
      <c r="E16" s="63"/>
      <c r="F16" s="69"/>
      <c r="G16" s="231">
        <v>48000</v>
      </c>
      <c r="H16" s="231"/>
      <c r="I16" s="231"/>
      <c r="J16" s="231"/>
      <c r="K16" s="231"/>
      <c r="L16" s="69"/>
      <c r="M16" s="231"/>
      <c r="N16" s="231"/>
      <c r="O16" s="68">
        <f t="shared" si="0"/>
        <v>48000</v>
      </c>
      <c r="X16" s="54"/>
      <c r="AF16" s="232"/>
      <c r="AG16" s="232"/>
      <c r="AH16" s="232"/>
    </row>
    <row r="17" spans="1:37" x14ac:dyDescent="0.25">
      <c r="A17" s="233" t="s">
        <v>412</v>
      </c>
      <c r="B17" s="58" t="s">
        <v>595</v>
      </c>
      <c r="C17" s="53" t="s">
        <v>403</v>
      </c>
      <c r="D17" s="63" t="s">
        <v>411</v>
      </c>
      <c r="E17" s="63"/>
      <c r="F17" s="69"/>
      <c r="G17" s="231">
        <v>144000</v>
      </c>
      <c r="H17" s="231"/>
      <c r="I17" s="231"/>
      <c r="J17" s="231"/>
      <c r="K17" s="231"/>
      <c r="L17" s="69"/>
      <c r="M17" s="231"/>
      <c r="N17" s="231"/>
      <c r="O17" s="68">
        <f t="shared" si="0"/>
        <v>144000</v>
      </c>
      <c r="X17" s="54"/>
      <c r="AF17" s="232"/>
      <c r="AG17" s="232"/>
      <c r="AH17" s="232"/>
    </row>
    <row r="18" spans="1:37" x14ac:dyDescent="0.25">
      <c r="A18" s="57"/>
      <c r="B18" s="59"/>
      <c r="C18" s="62"/>
      <c r="D18" s="63"/>
      <c r="E18" s="63"/>
      <c r="F18" s="30"/>
      <c r="G18" s="70"/>
      <c r="H18" s="67"/>
      <c r="I18" s="67"/>
      <c r="J18" s="67"/>
      <c r="K18" s="67"/>
      <c r="L18" s="69"/>
      <c r="M18" s="67"/>
      <c r="N18" s="67"/>
      <c r="O18" s="68"/>
      <c r="X18" s="54"/>
      <c r="AF18" s="412"/>
      <c r="AG18" s="412"/>
      <c r="AH18" s="412"/>
    </row>
    <row r="19" spans="1:37" x14ac:dyDescent="0.25">
      <c r="A19" s="90"/>
      <c r="B19" s="59"/>
      <c r="C19" s="88"/>
      <c r="D19" s="63"/>
      <c r="E19" s="63"/>
      <c r="F19" s="72"/>
      <c r="G19" s="70"/>
      <c r="H19" s="65"/>
      <c r="I19" s="74"/>
      <c r="J19" s="75"/>
      <c r="K19" s="75"/>
      <c r="L19" s="75"/>
      <c r="M19" s="73"/>
      <c r="N19" s="71"/>
      <c r="O19" s="76"/>
      <c r="AF19" s="412"/>
      <c r="AG19" s="412"/>
      <c r="AH19" s="412"/>
    </row>
    <row r="20" spans="1:37" x14ac:dyDescent="0.25">
      <c r="A20" s="86"/>
      <c r="B20" s="87"/>
      <c r="C20" s="88"/>
      <c r="D20" s="89"/>
      <c r="E20" s="89"/>
      <c r="F20" s="72"/>
      <c r="G20" s="70"/>
      <c r="H20" s="65"/>
      <c r="I20" s="74"/>
      <c r="J20" s="75"/>
      <c r="K20" s="75"/>
      <c r="L20" s="75"/>
      <c r="M20" s="73"/>
      <c r="N20" s="71"/>
      <c r="O20" s="76"/>
      <c r="AC20" s="99"/>
    </row>
    <row r="21" spans="1:37" s="23" customFormat="1" x14ac:dyDescent="0.25">
      <c r="A21" s="398" t="s">
        <v>382</v>
      </c>
      <c r="B21" s="398"/>
      <c r="C21" s="398"/>
      <c r="D21" s="398"/>
      <c r="E21" s="398"/>
      <c r="F21" s="84">
        <f>SUM(F6:F19)</f>
        <v>360000</v>
      </c>
      <c r="G21" s="84">
        <f>SUM(G6:G19)</f>
        <v>432000</v>
      </c>
      <c r="H21" s="84"/>
      <c r="I21" s="84"/>
      <c r="J21" s="84"/>
      <c r="K21" s="84"/>
      <c r="L21" s="84">
        <f>SUM(L6:L19)</f>
        <v>3360</v>
      </c>
      <c r="M21" s="84">
        <f>SUM(M6:M18)</f>
        <v>0</v>
      </c>
      <c r="N21" s="84">
        <f>SUM(N6:N18)</f>
        <v>0</v>
      </c>
      <c r="O21" s="85">
        <f>SUM(O6:O19)</f>
        <v>788640</v>
      </c>
      <c r="AB21" s="101"/>
      <c r="AC21" s="101"/>
      <c r="AD21" s="102"/>
      <c r="AE21" s="102"/>
      <c r="AF21" s="102"/>
      <c r="AG21" s="102"/>
      <c r="AH21" s="102"/>
      <c r="AI21" s="102"/>
      <c r="AJ21" s="102"/>
      <c r="AK21" s="102"/>
    </row>
    <row r="22" spans="1:37" s="54" customFormat="1" x14ac:dyDescent="0.25">
      <c r="A22" s="79"/>
      <c r="B22" s="80"/>
      <c r="C22" s="81"/>
      <c r="D22" s="82"/>
      <c r="E22" s="82"/>
      <c r="G22" s="83"/>
      <c r="H22" s="77"/>
      <c r="I22" s="77"/>
      <c r="J22" s="77"/>
      <c r="K22" s="77"/>
      <c r="L22" s="77"/>
      <c r="M22" s="77"/>
      <c r="N22" s="77"/>
      <c r="O22" s="78"/>
      <c r="AB22" s="99"/>
      <c r="AC22" s="98"/>
      <c r="AD22" s="98"/>
      <c r="AE22" s="98"/>
      <c r="AF22" s="98"/>
      <c r="AG22" s="98">
        <v>93</v>
      </c>
      <c r="AH22" s="98"/>
      <c r="AI22" s="98"/>
      <c r="AJ22" s="98"/>
      <c r="AK22" s="98"/>
    </row>
    <row r="23" spans="1:37" ht="22.5" customHeight="1" x14ac:dyDescent="0.25">
      <c r="A23" s="386" t="s">
        <v>92</v>
      </c>
      <c r="B23" s="386"/>
      <c r="C23" s="386"/>
      <c r="D23" s="386"/>
      <c r="E23" s="386"/>
      <c r="F23" s="386"/>
      <c r="G23" s="386"/>
      <c r="H23" s="386"/>
      <c r="I23" s="386"/>
      <c r="J23" s="386"/>
      <c r="K23" s="386"/>
      <c r="L23" s="386"/>
      <c r="M23" s="386"/>
      <c r="N23" s="386"/>
      <c r="O23" s="386"/>
    </row>
    <row r="24" spans="1:37" ht="17.25" customHeight="1" x14ac:dyDescent="0.25">
      <c r="A24" s="387"/>
      <c r="B24" s="387"/>
      <c r="C24" s="387"/>
      <c r="D24" s="387"/>
      <c r="E24" s="387"/>
      <c r="F24" s="387"/>
      <c r="G24" s="387"/>
      <c r="H24" s="387"/>
      <c r="I24" s="387"/>
      <c r="J24" s="387"/>
      <c r="K24" s="387"/>
      <c r="L24" s="387"/>
      <c r="M24" s="387"/>
      <c r="N24" s="387"/>
      <c r="O24" s="31"/>
    </row>
    <row r="25" spans="1:37" ht="15.75" customHeight="1" x14ac:dyDescent="0.25">
      <c r="A25" s="309" t="s">
        <v>393</v>
      </c>
      <c r="B25" s="309"/>
      <c r="C25" s="309"/>
      <c r="D25" s="309"/>
      <c r="E25" s="309"/>
      <c r="F25" s="309"/>
      <c r="G25" s="309"/>
      <c r="H25" s="309"/>
      <c r="I25" s="309"/>
      <c r="J25" s="309"/>
      <c r="K25" s="309"/>
      <c r="L25" s="309"/>
      <c r="M25" s="309"/>
      <c r="N25" s="309"/>
      <c r="O25" s="309"/>
    </row>
    <row r="26" spans="1:37" x14ac:dyDescent="0.25">
      <c r="A26" s="309"/>
      <c r="B26" s="309"/>
      <c r="C26" s="309"/>
      <c r="D26" s="309"/>
      <c r="E26" s="309"/>
      <c r="F26" s="309"/>
      <c r="G26" s="309"/>
      <c r="H26" s="309"/>
      <c r="I26" s="309"/>
      <c r="J26" s="309"/>
      <c r="K26" s="309"/>
      <c r="L26" s="309"/>
      <c r="M26" s="309"/>
      <c r="N26" s="309"/>
      <c r="O26" s="309"/>
    </row>
    <row r="27" spans="1:37" ht="3.75" customHeight="1" x14ac:dyDescent="0.25">
      <c r="A27" s="6"/>
      <c r="B27" s="6"/>
      <c r="C27" s="6"/>
      <c r="D27" s="6"/>
      <c r="E27" s="6"/>
      <c r="F27" s="6"/>
      <c r="G27" s="6"/>
      <c r="H27" s="6"/>
      <c r="I27" s="6"/>
      <c r="J27" s="6"/>
      <c r="K27" s="6"/>
      <c r="L27" s="6"/>
      <c r="M27" s="6"/>
      <c r="N27" s="6"/>
      <c r="O27" s="6"/>
    </row>
    <row r="28" spans="1:37" ht="15" customHeight="1" x14ac:dyDescent="0.25">
      <c r="A28" s="388" t="s">
        <v>6</v>
      </c>
      <c r="B28" s="388"/>
      <c r="C28" s="388"/>
      <c r="D28" s="388" t="s">
        <v>61</v>
      </c>
      <c r="E28" s="388"/>
      <c r="F28" s="388"/>
      <c r="G28" s="409" t="s">
        <v>62</v>
      </c>
      <c r="H28" s="409"/>
      <c r="I28" s="401"/>
      <c r="J28" s="388" t="s">
        <v>60</v>
      </c>
      <c r="K28" s="388"/>
      <c r="L28" s="388"/>
      <c r="M28" s="400" t="s">
        <v>432</v>
      </c>
      <c r="N28" s="401"/>
      <c r="O28" s="406" t="s">
        <v>12</v>
      </c>
    </row>
    <row r="29" spans="1:37" ht="15.75" customHeight="1" x14ac:dyDescent="0.25">
      <c r="A29" s="388"/>
      <c r="B29" s="388"/>
      <c r="C29" s="388"/>
      <c r="D29" s="388"/>
      <c r="E29" s="388"/>
      <c r="F29" s="388"/>
      <c r="G29" s="410"/>
      <c r="H29" s="410"/>
      <c r="I29" s="403"/>
      <c r="J29" s="388"/>
      <c r="K29" s="388"/>
      <c r="L29" s="388"/>
      <c r="M29" s="402"/>
      <c r="N29" s="403"/>
      <c r="O29" s="407"/>
    </row>
    <row r="30" spans="1:37" ht="25.5" customHeight="1" x14ac:dyDescent="0.25">
      <c r="A30" s="388"/>
      <c r="B30" s="388"/>
      <c r="C30" s="388"/>
      <c r="D30" s="388"/>
      <c r="E30" s="388"/>
      <c r="F30" s="388"/>
      <c r="G30" s="411"/>
      <c r="H30" s="411"/>
      <c r="I30" s="405"/>
      <c r="J30" s="388"/>
      <c r="K30" s="388"/>
      <c r="L30" s="388"/>
      <c r="M30" s="404"/>
      <c r="N30" s="405"/>
      <c r="O30" s="408"/>
    </row>
    <row r="31" spans="1:37" ht="15.75" x14ac:dyDescent="0.25">
      <c r="A31" s="381"/>
      <c r="B31" s="381"/>
      <c r="C31" s="381"/>
      <c r="D31" s="383"/>
      <c r="E31" s="384"/>
      <c r="F31" s="384"/>
      <c r="G31" s="383"/>
      <c r="H31" s="384"/>
      <c r="I31" s="385"/>
      <c r="J31" s="381"/>
      <c r="K31" s="381"/>
      <c r="L31" s="381"/>
      <c r="M31" s="381"/>
      <c r="N31" s="381"/>
      <c r="O31" s="50"/>
    </row>
    <row r="32" spans="1:37" ht="15.75" x14ac:dyDescent="0.25">
      <c r="A32" s="381" t="s">
        <v>431</v>
      </c>
      <c r="B32" s="381"/>
      <c r="C32" s="381"/>
      <c r="D32" s="383" t="s">
        <v>431</v>
      </c>
      <c r="E32" s="384"/>
      <c r="F32" s="384"/>
      <c r="G32" s="383" t="s">
        <v>431</v>
      </c>
      <c r="H32" s="384"/>
      <c r="I32" s="385"/>
      <c r="J32" s="381" t="s">
        <v>431</v>
      </c>
      <c r="K32" s="381"/>
      <c r="L32" s="381"/>
      <c r="M32" s="381" t="s">
        <v>431</v>
      </c>
      <c r="N32" s="381"/>
      <c r="O32" s="50" t="s">
        <v>431</v>
      </c>
    </row>
    <row r="33" spans="1:36" ht="15.75" customHeight="1" x14ac:dyDescent="0.25">
      <c r="A33" s="381"/>
      <c r="B33" s="381"/>
      <c r="C33" s="381"/>
      <c r="D33" s="383"/>
      <c r="E33" s="384"/>
      <c r="F33" s="384"/>
      <c r="G33" s="383"/>
      <c r="H33" s="384"/>
      <c r="I33" s="385"/>
      <c r="J33" s="381"/>
      <c r="K33" s="381"/>
      <c r="L33" s="381"/>
      <c r="M33" s="381"/>
      <c r="N33" s="381"/>
      <c r="O33" s="50"/>
      <c r="AF33" s="105"/>
      <c r="AG33" s="105"/>
      <c r="AH33" s="105"/>
      <c r="AI33" s="105"/>
      <c r="AJ33" s="105"/>
    </row>
    <row r="34" spans="1:36" ht="15.75" x14ac:dyDescent="0.25">
      <c r="A34" s="381"/>
      <c r="B34" s="381"/>
      <c r="C34" s="381"/>
      <c r="D34" s="383"/>
      <c r="E34" s="384"/>
      <c r="F34" s="384"/>
      <c r="G34" s="383"/>
      <c r="H34" s="384"/>
      <c r="I34" s="385"/>
      <c r="J34" s="381"/>
      <c r="K34" s="381"/>
      <c r="L34" s="381"/>
      <c r="M34" s="381"/>
      <c r="N34" s="381"/>
      <c r="O34" s="50"/>
      <c r="AF34" s="105"/>
      <c r="AG34" s="105"/>
      <c r="AH34" s="105"/>
      <c r="AI34" s="105"/>
      <c r="AJ34" s="105"/>
    </row>
    <row r="35" spans="1:36" ht="15.75" x14ac:dyDescent="0.25">
      <c r="A35" s="381"/>
      <c r="B35" s="381"/>
      <c r="C35" s="381"/>
      <c r="D35" s="383"/>
      <c r="E35" s="384"/>
      <c r="F35" s="384"/>
      <c r="G35" s="383"/>
      <c r="H35" s="384"/>
      <c r="I35" s="385"/>
      <c r="J35" s="381"/>
      <c r="K35" s="381"/>
      <c r="L35" s="381"/>
      <c r="M35" s="381"/>
      <c r="N35" s="381"/>
      <c r="O35" s="50"/>
      <c r="R35" s="399"/>
      <c r="S35" s="399"/>
      <c r="T35" s="399"/>
      <c r="U35" s="399"/>
      <c r="V35" s="399"/>
      <c r="W35" s="399"/>
      <c r="X35" s="399"/>
      <c r="Y35" s="399"/>
      <c r="Z35" s="399"/>
      <c r="AA35" s="399"/>
      <c r="AB35" s="399"/>
      <c r="AF35" s="105"/>
      <c r="AG35" s="105"/>
      <c r="AH35" s="105"/>
      <c r="AI35" s="105"/>
      <c r="AJ35" s="105"/>
    </row>
    <row r="36" spans="1:36" ht="15.75" x14ac:dyDescent="0.25">
      <c r="A36" s="381"/>
      <c r="B36" s="381"/>
      <c r="C36" s="381"/>
      <c r="D36" s="383"/>
      <c r="E36" s="384"/>
      <c r="F36" s="384"/>
      <c r="G36" s="383"/>
      <c r="H36" s="384"/>
      <c r="I36" s="385"/>
      <c r="J36" s="381"/>
      <c r="K36" s="381"/>
      <c r="L36" s="381"/>
      <c r="M36" s="381"/>
      <c r="N36" s="381"/>
      <c r="O36" s="50"/>
    </row>
    <row r="37" spans="1:36" ht="17.25" x14ac:dyDescent="0.35">
      <c r="A37" s="6"/>
      <c r="B37" s="6"/>
      <c r="C37" s="6"/>
      <c r="D37" s="6"/>
      <c r="E37" s="6"/>
      <c r="F37" s="6"/>
      <c r="G37" s="6"/>
      <c r="H37" s="6"/>
      <c r="I37" s="6"/>
      <c r="J37" s="6"/>
      <c r="K37" s="6"/>
      <c r="L37" s="6"/>
      <c r="M37" s="379"/>
      <c r="N37" s="379"/>
      <c r="O37" s="52"/>
    </row>
    <row r="38" spans="1:36" ht="9" customHeight="1" x14ac:dyDescent="0.35">
      <c r="A38" s="6"/>
      <c r="B38" s="6"/>
      <c r="C38" s="6"/>
      <c r="D38" s="6"/>
      <c r="E38" s="6"/>
      <c r="F38" s="6"/>
      <c r="G38" s="6"/>
      <c r="H38" s="6"/>
      <c r="I38" s="6"/>
      <c r="J38" s="6"/>
      <c r="K38" s="6"/>
      <c r="L38" s="6"/>
      <c r="M38" s="29"/>
      <c r="N38" s="29"/>
      <c r="O38" s="32"/>
    </row>
    <row r="39" spans="1:36" ht="18" customHeight="1" x14ac:dyDescent="0.25">
      <c r="A39" s="382" t="s">
        <v>94</v>
      </c>
      <c r="B39" s="382"/>
      <c r="C39" s="382"/>
      <c r="D39" s="382"/>
      <c r="E39" s="382"/>
      <c r="F39" s="382"/>
      <c r="G39" s="382"/>
      <c r="H39" s="382"/>
      <c r="I39" s="382"/>
      <c r="J39" s="382"/>
      <c r="K39" s="382"/>
      <c r="L39" s="382"/>
      <c r="M39" s="382"/>
      <c r="N39" s="382"/>
      <c r="O39" s="382"/>
    </row>
    <row r="40" spans="1:36" x14ac:dyDescent="0.25">
      <c r="A40" s="380"/>
      <c r="B40" s="380"/>
      <c r="C40" s="380"/>
      <c r="D40" s="380"/>
      <c r="E40" s="380"/>
      <c r="F40" s="380"/>
      <c r="G40" s="380"/>
      <c r="H40" s="380"/>
      <c r="I40" s="380"/>
      <c r="J40" s="380"/>
      <c r="K40" s="380"/>
      <c r="L40" s="380"/>
      <c r="M40" s="380"/>
      <c r="N40" s="380"/>
    </row>
  </sheetData>
  <mergeCells count="64">
    <mergeCell ref="AF18:AH18"/>
    <mergeCell ref="AF19:AH19"/>
    <mergeCell ref="AF6:AH6"/>
    <mergeCell ref="AF7:AH7"/>
    <mergeCell ref="AF8:AH8"/>
    <mergeCell ref="AF9:AH9"/>
    <mergeCell ref="AF10:AH10"/>
    <mergeCell ref="A21:E21"/>
    <mergeCell ref="R35:AB35"/>
    <mergeCell ref="M28:N30"/>
    <mergeCell ref="M31:N31"/>
    <mergeCell ref="M32:N32"/>
    <mergeCell ref="M33:N33"/>
    <mergeCell ref="M34:N34"/>
    <mergeCell ref="M35:N35"/>
    <mergeCell ref="O28:O30"/>
    <mergeCell ref="J32:L32"/>
    <mergeCell ref="J35:L35"/>
    <mergeCell ref="J34:L34"/>
    <mergeCell ref="A28:C30"/>
    <mergeCell ref="G28:I30"/>
    <mergeCell ref="G31:I31"/>
    <mergeCell ref="G32:I32"/>
    <mergeCell ref="H6:I6"/>
    <mergeCell ref="J6:K6"/>
    <mergeCell ref="A1:O2"/>
    <mergeCell ref="A4:A5"/>
    <mergeCell ref="B4:C5"/>
    <mergeCell ref="F4:G4"/>
    <mergeCell ref="H4:K4"/>
    <mergeCell ref="O4:O5"/>
    <mergeCell ref="D4:E5"/>
    <mergeCell ref="A3:O3"/>
    <mergeCell ref="H5:I5"/>
    <mergeCell ref="J5:K5"/>
    <mergeCell ref="L4:N4"/>
    <mergeCell ref="A32:C32"/>
    <mergeCell ref="D31:F31"/>
    <mergeCell ref="D32:F32"/>
    <mergeCell ref="D33:F33"/>
    <mergeCell ref="D34:F34"/>
    <mergeCell ref="A23:O23"/>
    <mergeCell ref="J31:L31"/>
    <mergeCell ref="A24:N24"/>
    <mergeCell ref="A25:O26"/>
    <mergeCell ref="J28:L30"/>
    <mergeCell ref="D28:F30"/>
    <mergeCell ref="A31:C31"/>
    <mergeCell ref="J33:L33"/>
    <mergeCell ref="A36:C36"/>
    <mergeCell ref="G33:I33"/>
    <mergeCell ref="G34:I34"/>
    <mergeCell ref="G35:I35"/>
    <mergeCell ref="G36:I36"/>
    <mergeCell ref="A35:C35"/>
    <mergeCell ref="A33:C33"/>
    <mergeCell ref="A34:C34"/>
    <mergeCell ref="D35:F35"/>
    <mergeCell ref="D36:F36"/>
    <mergeCell ref="M37:N37"/>
    <mergeCell ref="A40:N40"/>
    <mergeCell ref="J36:L36"/>
    <mergeCell ref="A39:O39"/>
    <mergeCell ref="M36:N36"/>
  </mergeCells>
  <pageMargins left="0.7" right="0.7" top="0.75" bottom="0.45" header="0.3" footer="0.3"/>
  <pageSetup scale="8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W55"/>
  <sheetViews>
    <sheetView topLeftCell="A40" zoomScale="90" zoomScaleNormal="90" workbookViewId="0">
      <selection activeCell="W27" sqref="W27"/>
    </sheetView>
  </sheetViews>
  <sheetFormatPr baseColWidth="10" defaultRowHeight="15" x14ac:dyDescent="0.25"/>
  <cols>
    <col min="1" max="1" width="0.85546875" style="3" customWidth="1"/>
    <col min="2" max="2" width="1.5703125" style="3" customWidth="1"/>
    <col min="3" max="3" width="9.28515625" style="3" customWidth="1"/>
    <col min="4" max="4" width="1.85546875" style="3" customWidth="1"/>
    <col min="5" max="5" width="5.28515625" style="3" customWidth="1"/>
    <col min="6" max="6" width="4.5703125" style="3" customWidth="1"/>
    <col min="7" max="14" width="6.42578125" style="3" customWidth="1"/>
    <col min="15" max="15" width="5.7109375" style="3" customWidth="1"/>
    <col min="16" max="16" width="7.7109375" style="3" customWidth="1"/>
    <col min="17" max="18" width="3.5703125" style="5" customWidth="1"/>
    <col min="19" max="19" width="9.5703125" style="5" customWidth="1"/>
    <col min="20" max="20" width="0.7109375" style="3" customWidth="1"/>
    <col min="21" max="21" width="1" style="3" customWidth="1"/>
    <col min="22" max="22" width="11.42578125" style="3"/>
    <col min="23" max="23" width="15.85546875" style="3" bestFit="1" customWidth="1"/>
    <col min="24" max="16384" width="11.42578125" style="3"/>
  </cols>
  <sheetData>
    <row r="1" spans="2:19" s="6" customFormat="1" ht="2.25" customHeight="1" x14ac:dyDescent="0.2">
      <c r="B1" s="28"/>
      <c r="C1" s="28"/>
      <c r="D1" s="28"/>
      <c r="E1" s="28"/>
      <c r="F1" s="28"/>
      <c r="G1" s="28"/>
      <c r="H1" s="28"/>
      <c r="I1" s="28"/>
      <c r="J1" s="28"/>
      <c r="K1" s="28"/>
      <c r="L1" s="28"/>
      <c r="M1" s="28"/>
      <c r="N1" s="28"/>
      <c r="O1" s="28"/>
      <c r="P1" s="28"/>
      <c r="Q1" s="28"/>
      <c r="R1" s="28"/>
      <c r="S1" s="28"/>
    </row>
    <row r="2" spans="2:19" s="6" customFormat="1" ht="4.5" customHeight="1" x14ac:dyDescent="0.2">
      <c r="B2" s="28"/>
      <c r="C2" s="28"/>
      <c r="D2" s="28"/>
      <c r="E2" s="28"/>
      <c r="F2" s="28"/>
      <c r="G2" s="28"/>
      <c r="H2" s="28"/>
      <c r="I2" s="28"/>
      <c r="J2" s="28"/>
      <c r="K2" s="28"/>
      <c r="L2" s="28"/>
      <c r="M2" s="28"/>
      <c r="N2" s="28"/>
      <c r="O2" s="28"/>
      <c r="P2" s="28"/>
      <c r="Q2" s="28"/>
      <c r="R2" s="28"/>
      <c r="S2" s="28"/>
    </row>
    <row r="3" spans="2:19" ht="10.5" customHeight="1" x14ac:dyDescent="0.25">
      <c r="B3" s="309" t="s">
        <v>596</v>
      </c>
      <c r="C3" s="309"/>
      <c r="D3" s="309"/>
      <c r="E3" s="309"/>
      <c r="F3" s="309"/>
      <c r="G3" s="309"/>
      <c r="H3" s="309"/>
      <c r="I3" s="309"/>
      <c r="J3" s="309"/>
      <c r="K3" s="309"/>
      <c r="L3" s="309"/>
      <c r="M3" s="309"/>
      <c r="N3" s="309"/>
      <c r="O3" s="309"/>
      <c r="P3" s="309"/>
      <c r="Q3" s="309"/>
      <c r="R3" s="309"/>
      <c r="S3" s="309"/>
    </row>
    <row r="4" spans="2:19" ht="10.5" customHeight="1" x14ac:dyDescent="0.25">
      <c r="B4" s="309"/>
      <c r="C4" s="309"/>
      <c r="D4" s="309"/>
      <c r="E4" s="309"/>
      <c r="F4" s="309"/>
      <c r="G4" s="309"/>
      <c r="H4" s="309"/>
      <c r="I4" s="309"/>
      <c r="J4" s="309"/>
      <c r="K4" s="309"/>
      <c r="L4" s="309"/>
      <c r="M4" s="309"/>
      <c r="N4" s="309"/>
      <c r="O4" s="309"/>
      <c r="P4" s="309"/>
      <c r="Q4" s="309"/>
      <c r="R4" s="309"/>
      <c r="S4" s="309"/>
    </row>
    <row r="5" spans="2:19" ht="10.5" customHeight="1" x14ac:dyDescent="0.25">
      <c r="B5" s="309"/>
      <c r="C5" s="309"/>
      <c r="D5" s="309"/>
      <c r="E5" s="309"/>
      <c r="F5" s="309"/>
      <c r="G5" s="309"/>
      <c r="H5" s="309"/>
      <c r="I5" s="309"/>
      <c r="J5" s="309"/>
      <c r="K5" s="309"/>
      <c r="L5" s="309"/>
      <c r="M5" s="309"/>
      <c r="N5" s="309"/>
      <c r="O5" s="309"/>
      <c r="P5" s="309"/>
      <c r="Q5" s="309"/>
      <c r="R5" s="309"/>
      <c r="S5" s="309"/>
    </row>
    <row r="6" spans="2:19" ht="5.25" customHeight="1" x14ac:dyDescent="0.25">
      <c r="B6" s="6"/>
      <c r="C6" s="6"/>
      <c r="D6" s="6"/>
      <c r="E6" s="6"/>
      <c r="F6" s="6"/>
      <c r="G6" s="6"/>
      <c r="H6" s="6"/>
      <c r="I6" s="6"/>
      <c r="J6" s="6"/>
      <c r="K6" s="6"/>
      <c r="L6" s="6"/>
      <c r="M6" s="6"/>
      <c r="N6" s="6"/>
      <c r="O6" s="6"/>
      <c r="P6" s="6"/>
      <c r="Q6" s="14"/>
      <c r="R6" s="14"/>
      <c r="S6" s="14"/>
    </row>
    <row r="7" spans="2:19" s="6" customFormat="1" ht="21" customHeight="1" x14ac:dyDescent="0.2">
      <c r="B7" s="413" t="s">
        <v>17</v>
      </c>
      <c r="C7" s="414"/>
      <c r="D7" s="414"/>
      <c r="E7" s="414"/>
      <c r="F7" s="414"/>
      <c r="G7" s="414"/>
      <c r="H7" s="414"/>
      <c r="I7" s="414"/>
      <c r="J7" s="414"/>
      <c r="K7" s="414"/>
      <c r="L7" s="414"/>
      <c r="M7" s="414"/>
      <c r="N7" s="414"/>
      <c r="O7" s="414"/>
      <c r="P7" s="415"/>
      <c r="Q7" s="308" t="s">
        <v>12</v>
      </c>
      <c r="R7" s="308"/>
      <c r="S7" s="308"/>
    </row>
    <row r="8" spans="2:19" s="6" customFormat="1" ht="21" customHeight="1" x14ac:dyDescent="0.2">
      <c r="B8" s="416" t="s">
        <v>8</v>
      </c>
      <c r="C8" s="416"/>
      <c r="D8" s="416"/>
      <c r="E8" s="308" t="s">
        <v>34</v>
      </c>
      <c r="F8" s="308"/>
      <c r="G8" s="308" t="s">
        <v>35</v>
      </c>
      <c r="H8" s="308"/>
      <c r="I8" s="308"/>
      <c r="J8" s="308"/>
      <c r="K8" s="308"/>
      <c r="L8" s="308"/>
      <c r="M8" s="308"/>
      <c r="N8" s="308"/>
      <c r="O8" s="308"/>
      <c r="P8" s="308"/>
      <c r="Q8" s="417"/>
      <c r="R8" s="417"/>
      <c r="S8" s="417"/>
    </row>
    <row r="9" spans="2:19" s="6" customFormat="1" ht="21" customHeight="1" x14ac:dyDescent="0.2">
      <c r="B9" s="418" t="s">
        <v>18</v>
      </c>
      <c r="C9" s="419"/>
      <c r="D9" s="419"/>
      <c r="E9" s="419"/>
      <c r="F9" s="419"/>
      <c r="G9" s="419"/>
      <c r="H9" s="419"/>
      <c r="I9" s="419"/>
      <c r="J9" s="419"/>
      <c r="K9" s="419"/>
      <c r="L9" s="419"/>
      <c r="M9" s="419"/>
      <c r="N9" s="419"/>
      <c r="O9" s="419"/>
      <c r="P9" s="420"/>
      <c r="Q9" s="421">
        <f>SUM(Q10:S11)</f>
        <v>0</v>
      </c>
      <c r="R9" s="421"/>
      <c r="S9" s="421"/>
    </row>
    <row r="10" spans="2:19" s="6" customFormat="1" ht="21" customHeight="1" x14ac:dyDescent="0.2">
      <c r="B10" s="422"/>
      <c r="C10" s="422"/>
      <c r="D10" s="422"/>
      <c r="E10" s="422" t="s">
        <v>19</v>
      </c>
      <c r="F10" s="422"/>
      <c r="G10" s="423" t="s">
        <v>36</v>
      </c>
      <c r="H10" s="423"/>
      <c r="I10" s="423"/>
      <c r="J10" s="423"/>
      <c r="K10" s="423"/>
      <c r="L10" s="423"/>
      <c r="M10" s="423"/>
      <c r="N10" s="423"/>
      <c r="O10" s="423"/>
      <c r="P10" s="423"/>
      <c r="Q10" s="424">
        <v>0</v>
      </c>
      <c r="R10" s="424"/>
      <c r="S10" s="424"/>
    </row>
    <row r="11" spans="2:19" s="6" customFormat="1" ht="21" customHeight="1" x14ac:dyDescent="0.2">
      <c r="B11" s="422"/>
      <c r="C11" s="422"/>
      <c r="D11" s="422"/>
      <c r="E11" s="422" t="s">
        <v>20</v>
      </c>
      <c r="F11" s="422"/>
      <c r="G11" s="423" t="s">
        <v>37</v>
      </c>
      <c r="H11" s="423"/>
      <c r="I11" s="423"/>
      <c r="J11" s="423"/>
      <c r="K11" s="423"/>
      <c r="L11" s="423"/>
      <c r="M11" s="423"/>
      <c r="N11" s="423"/>
      <c r="O11" s="423"/>
      <c r="P11" s="423"/>
      <c r="Q11" s="424">
        <v>0</v>
      </c>
      <c r="R11" s="424"/>
      <c r="S11" s="424"/>
    </row>
    <row r="12" spans="2:19" s="6" customFormat="1" ht="21" customHeight="1" x14ac:dyDescent="0.2">
      <c r="B12" s="425" t="s">
        <v>21</v>
      </c>
      <c r="C12" s="425"/>
      <c r="D12" s="425"/>
      <c r="E12" s="425"/>
      <c r="F12" s="425"/>
      <c r="G12" s="425"/>
      <c r="H12" s="425"/>
      <c r="I12" s="425"/>
      <c r="J12" s="425"/>
      <c r="K12" s="425"/>
      <c r="L12" s="425"/>
      <c r="M12" s="425"/>
      <c r="N12" s="425"/>
      <c r="O12" s="425"/>
      <c r="P12" s="425"/>
      <c r="Q12" s="421">
        <f>SUM(Q13:S17)</f>
        <v>3545991.99</v>
      </c>
      <c r="R12" s="421"/>
      <c r="S12" s="421"/>
    </row>
    <row r="13" spans="2:19" s="6" customFormat="1" ht="21" customHeight="1" x14ac:dyDescent="0.2">
      <c r="B13" s="422"/>
      <c r="C13" s="422"/>
      <c r="D13" s="422"/>
      <c r="E13" s="422" t="s">
        <v>22</v>
      </c>
      <c r="F13" s="422"/>
      <c r="G13" s="423" t="s">
        <v>38</v>
      </c>
      <c r="H13" s="423"/>
      <c r="I13" s="423"/>
      <c r="J13" s="423"/>
      <c r="K13" s="423"/>
      <c r="L13" s="423"/>
      <c r="M13" s="423"/>
      <c r="N13" s="423"/>
      <c r="O13" s="423"/>
      <c r="P13" s="423"/>
      <c r="Q13" s="424">
        <v>3545991.99</v>
      </c>
      <c r="R13" s="424"/>
      <c r="S13" s="424"/>
    </row>
    <row r="14" spans="2:19" s="6" customFormat="1" ht="21" customHeight="1" x14ac:dyDescent="0.2">
      <c r="B14" s="422"/>
      <c r="C14" s="422"/>
      <c r="D14" s="422"/>
      <c r="E14" s="422" t="s">
        <v>23</v>
      </c>
      <c r="F14" s="422"/>
      <c r="G14" s="426" t="s">
        <v>39</v>
      </c>
      <c r="H14" s="426"/>
      <c r="I14" s="426"/>
      <c r="J14" s="426"/>
      <c r="K14" s="426"/>
      <c r="L14" s="426"/>
      <c r="M14" s="426"/>
      <c r="N14" s="426"/>
      <c r="O14" s="426"/>
      <c r="P14" s="426"/>
      <c r="Q14" s="424">
        <v>0</v>
      </c>
      <c r="R14" s="424"/>
      <c r="S14" s="424"/>
    </row>
    <row r="15" spans="2:19" s="6" customFormat="1" ht="21" customHeight="1" x14ac:dyDescent="0.2">
      <c r="B15" s="422"/>
      <c r="C15" s="422"/>
      <c r="D15" s="422"/>
      <c r="E15" s="422" t="s">
        <v>24</v>
      </c>
      <c r="F15" s="422"/>
      <c r="G15" s="423" t="s">
        <v>40</v>
      </c>
      <c r="H15" s="423"/>
      <c r="I15" s="423"/>
      <c r="J15" s="423"/>
      <c r="K15" s="423"/>
      <c r="L15" s="423"/>
      <c r="M15" s="423"/>
      <c r="N15" s="423"/>
      <c r="O15" s="423"/>
      <c r="P15" s="423"/>
      <c r="Q15" s="424">
        <v>0</v>
      </c>
      <c r="R15" s="424"/>
      <c r="S15" s="424"/>
    </row>
    <row r="16" spans="2:19" s="6" customFormat="1" ht="21" customHeight="1" x14ac:dyDescent="0.2">
      <c r="B16" s="422"/>
      <c r="C16" s="422"/>
      <c r="D16" s="422"/>
      <c r="E16" s="422" t="s">
        <v>25</v>
      </c>
      <c r="F16" s="422"/>
      <c r="G16" s="423" t="s">
        <v>41</v>
      </c>
      <c r="H16" s="423"/>
      <c r="I16" s="423"/>
      <c r="J16" s="423"/>
      <c r="K16" s="423"/>
      <c r="L16" s="423"/>
      <c r="M16" s="423"/>
      <c r="N16" s="423"/>
      <c r="O16" s="423"/>
      <c r="P16" s="423"/>
      <c r="Q16" s="424">
        <v>0</v>
      </c>
      <c r="R16" s="424"/>
      <c r="S16" s="424"/>
    </row>
    <row r="17" spans="2:19" s="6" customFormat="1" ht="21" customHeight="1" x14ac:dyDescent="0.2">
      <c r="B17" s="422"/>
      <c r="C17" s="422"/>
      <c r="D17" s="422"/>
      <c r="E17" s="422" t="s">
        <v>303</v>
      </c>
      <c r="F17" s="422"/>
      <c r="G17" s="423" t="s">
        <v>304</v>
      </c>
      <c r="H17" s="423"/>
      <c r="I17" s="423"/>
      <c r="J17" s="423"/>
      <c r="K17" s="423"/>
      <c r="L17" s="423"/>
      <c r="M17" s="423"/>
      <c r="N17" s="423"/>
      <c r="O17" s="423"/>
      <c r="P17" s="423"/>
      <c r="Q17" s="424">
        <v>0</v>
      </c>
      <c r="R17" s="424"/>
      <c r="S17" s="424"/>
    </row>
    <row r="18" spans="2:19" s="6" customFormat="1" ht="21" customHeight="1" x14ac:dyDescent="0.2">
      <c r="B18" s="427"/>
      <c r="C18" s="428"/>
      <c r="D18" s="429"/>
      <c r="E18" s="422" t="s">
        <v>110</v>
      </c>
      <c r="F18" s="422"/>
      <c r="G18" s="423" t="s">
        <v>109</v>
      </c>
      <c r="H18" s="423"/>
      <c r="I18" s="423"/>
      <c r="J18" s="423"/>
      <c r="K18" s="423"/>
      <c r="L18" s="423"/>
      <c r="M18" s="423"/>
      <c r="N18" s="423"/>
      <c r="O18" s="423"/>
      <c r="P18" s="423"/>
      <c r="Q18" s="430">
        <v>0</v>
      </c>
      <c r="R18" s="431"/>
      <c r="S18" s="432"/>
    </row>
    <row r="19" spans="2:19" s="6" customFormat="1" ht="21" customHeight="1" x14ac:dyDescent="0.2">
      <c r="B19" s="425" t="s">
        <v>42</v>
      </c>
      <c r="C19" s="425"/>
      <c r="D19" s="425"/>
      <c r="E19" s="425"/>
      <c r="F19" s="425"/>
      <c r="G19" s="425"/>
      <c r="H19" s="425"/>
      <c r="I19" s="425"/>
      <c r="J19" s="425"/>
      <c r="K19" s="425"/>
      <c r="L19" s="425"/>
      <c r="M19" s="425"/>
      <c r="N19" s="425"/>
      <c r="O19" s="425"/>
      <c r="P19" s="425"/>
      <c r="Q19" s="421">
        <f>SUM(Q20:S21)</f>
        <v>0</v>
      </c>
      <c r="R19" s="421"/>
      <c r="S19" s="421"/>
    </row>
    <row r="20" spans="2:19" s="6" customFormat="1" ht="30.75" customHeight="1" x14ac:dyDescent="0.2">
      <c r="B20" s="422"/>
      <c r="C20" s="422"/>
      <c r="D20" s="422"/>
      <c r="E20" s="422" t="s">
        <v>26</v>
      </c>
      <c r="F20" s="422"/>
      <c r="G20" s="433" t="s">
        <v>43</v>
      </c>
      <c r="H20" s="433"/>
      <c r="I20" s="433"/>
      <c r="J20" s="433"/>
      <c r="K20" s="433"/>
      <c r="L20" s="433"/>
      <c r="M20" s="433"/>
      <c r="N20" s="433"/>
      <c r="O20" s="433"/>
      <c r="P20" s="433"/>
      <c r="Q20" s="424">
        <v>0</v>
      </c>
      <c r="R20" s="424"/>
      <c r="S20" s="424"/>
    </row>
    <row r="21" spans="2:19" s="6" customFormat="1" ht="21" customHeight="1" x14ac:dyDescent="0.2">
      <c r="B21" s="422"/>
      <c r="C21" s="422"/>
      <c r="D21" s="422"/>
      <c r="E21" s="422" t="s">
        <v>27</v>
      </c>
      <c r="F21" s="422"/>
      <c r="G21" s="433" t="s">
        <v>44</v>
      </c>
      <c r="H21" s="433"/>
      <c r="I21" s="433"/>
      <c r="J21" s="433"/>
      <c r="K21" s="433"/>
      <c r="L21" s="433"/>
      <c r="M21" s="433"/>
      <c r="N21" s="433"/>
      <c r="O21" s="433"/>
      <c r="P21" s="433"/>
      <c r="Q21" s="424">
        <v>0</v>
      </c>
      <c r="R21" s="424"/>
      <c r="S21" s="424"/>
    </row>
    <row r="22" spans="2:19" s="6" customFormat="1" ht="21" customHeight="1" x14ac:dyDescent="0.2">
      <c r="B22" s="425" t="s">
        <v>28</v>
      </c>
      <c r="C22" s="425"/>
      <c r="D22" s="425"/>
      <c r="E22" s="425"/>
      <c r="F22" s="425"/>
      <c r="G22" s="425"/>
      <c r="H22" s="425"/>
      <c r="I22" s="425"/>
      <c r="J22" s="425"/>
      <c r="K22" s="425"/>
      <c r="L22" s="425"/>
      <c r="M22" s="425"/>
      <c r="N22" s="425"/>
      <c r="O22" s="425"/>
      <c r="P22" s="425"/>
      <c r="Q22" s="421">
        <f>SUM(Q24:S24)</f>
        <v>0</v>
      </c>
      <c r="R22" s="421"/>
      <c r="S22" s="421"/>
    </row>
    <row r="23" spans="2:19" s="6" customFormat="1" ht="21" customHeight="1" x14ac:dyDescent="0.2">
      <c r="B23" s="422"/>
      <c r="C23" s="422"/>
      <c r="D23" s="422"/>
      <c r="E23" s="422" t="s">
        <v>294</v>
      </c>
      <c r="F23" s="422"/>
      <c r="G23" s="423" t="s">
        <v>295</v>
      </c>
      <c r="H23" s="423"/>
      <c r="I23" s="423"/>
      <c r="J23" s="423"/>
      <c r="K23" s="423"/>
      <c r="L23" s="423"/>
      <c r="M23" s="423"/>
      <c r="N23" s="423"/>
      <c r="O23" s="423"/>
      <c r="P23" s="423"/>
      <c r="Q23" s="424">
        <v>0</v>
      </c>
      <c r="R23" s="424"/>
      <c r="S23" s="424"/>
    </row>
    <row r="24" spans="2:19" s="6" customFormat="1" ht="21" customHeight="1" x14ac:dyDescent="0.2">
      <c r="B24" s="422"/>
      <c r="C24" s="422"/>
      <c r="D24" s="422"/>
      <c r="E24" s="422" t="s">
        <v>29</v>
      </c>
      <c r="F24" s="422"/>
      <c r="G24" s="423" t="s">
        <v>45</v>
      </c>
      <c r="H24" s="423"/>
      <c r="I24" s="423"/>
      <c r="J24" s="423"/>
      <c r="K24" s="423"/>
      <c r="L24" s="423"/>
      <c r="M24" s="423"/>
      <c r="N24" s="423"/>
      <c r="O24" s="423"/>
      <c r="P24" s="423"/>
      <c r="Q24" s="424">
        <v>0</v>
      </c>
      <c r="R24" s="424"/>
      <c r="S24" s="424"/>
    </row>
    <row r="25" spans="2:19" s="6" customFormat="1" ht="21" customHeight="1" x14ac:dyDescent="0.2">
      <c r="B25" s="425" t="s">
        <v>30</v>
      </c>
      <c r="C25" s="425"/>
      <c r="D25" s="425"/>
      <c r="E25" s="425"/>
      <c r="F25" s="425"/>
      <c r="G25" s="425"/>
      <c r="H25" s="425"/>
      <c r="I25" s="425"/>
      <c r="J25" s="425"/>
      <c r="K25" s="425"/>
      <c r="L25" s="425"/>
      <c r="M25" s="425"/>
      <c r="N25" s="425"/>
      <c r="O25" s="425"/>
      <c r="P25" s="425"/>
      <c r="Q25" s="421">
        <f>SUM(Q26:S26)</f>
        <v>0</v>
      </c>
      <c r="R25" s="421"/>
      <c r="S25" s="421"/>
    </row>
    <row r="26" spans="2:19" s="6" customFormat="1" ht="21" customHeight="1" x14ac:dyDescent="0.2">
      <c r="B26" s="422"/>
      <c r="C26" s="422"/>
      <c r="D26" s="422"/>
      <c r="E26" s="422" t="s">
        <v>31</v>
      </c>
      <c r="F26" s="422"/>
      <c r="G26" s="423" t="s">
        <v>46</v>
      </c>
      <c r="H26" s="423"/>
      <c r="I26" s="423"/>
      <c r="J26" s="423"/>
      <c r="K26" s="423"/>
      <c r="L26" s="423"/>
      <c r="M26" s="423"/>
      <c r="N26" s="423"/>
      <c r="O26" s="423"/>
      <c r="P26" s="423"/>
      <c r="Q26" s="424">
        <v>0</v>
      </c>
      <c r="R26" s="424"/>
      <c r="S26" s="424"/>
    </row>
    <row r="27" spans="2:19" s="6" customFormat="1" ht="21" customHeight="1" x14ac:dyDescent="0.2">
      <c r="B27" s="425" t="s">
        <v>32</v>
      </c>
      <c r="C27" s="425"/>
      <c r="D27" s="425"/>
      <c r="E27" s="425"/>
      <c r="F27" s="425"/>
      <c r="G27" s="425"/>
      <c r="H27" s="425"/>
      <c r="I27" s="425"/>
      <c r="J27" s="425"/>
      <c r="K27" s="425"/>
      <c r="L27" s="425"/>
      <c r="M27" s="425"/>
      <c r="N27" s="425"/>
      <c r="O27" s="425"/>
      <c r="P27" s="425"/>
      <c r="Q27" s="421">
        <f>SUM(Q28:S28)</f>
        <v>7558597.5099999998</v>
      </c>
      <c r="R27" s="421"/>
      <c r="S27" s="421"/>
    </row>
    <row r="28" spans="2:19" s="6" customFormat="1" ht="21" customHeight="1" x14ac:dyDescent="0.2">
      <c r="B28" s="422"/>
      <c r="C28" s="422"/>
      <c r="D28" s="422"/>
      <c r="E28" s="422" t="s">
        <v>33</v>
      </c>
      <c r="F28" s="422"/>
      <c r="G28" s="435" t="s">
        <v>47</v>
      </c>
      <c r="H28" s="436"/>
      <c r="I28" s="436"/>
      <c r="J28" s="436"/>
      <c r="K28" s="436"/>
      <c r="L28" s="436"/>
      <c r="M28" s="436"/>
      <c r="N28" s="436"/>
      <c r="O28" s="436"/>
      <c r="P28" s="437"/>
      <c r="Q28" s="424">
        <v>7558597.5099999998</v>
      </c>
      <c r="R28" s="424"/>
      <c r="S28" s="424"/>
    </row>
    <row r="29" spans="2:19" s="6" customFormat="1" ht="21" customHeight="1" x14ac:dyDescent="0.2">
      <c r="B29" s="425" t="s">
        <v>296</v>
      </c>
      <c r="C29" s="425"/>
      <c r="D29" s="425"/>
      <c r="E29" s="425"/>
      <c r="F29" s="425"/>
      <c r="G29" s="425"/>
      <c r="H29" s="425"/>
      <c r="I29" s="425"/>
      <c r="J29" s="425"/>
      <c r="K29" s="425"/>
      <c r="L29" s="425"/>
      <c r="M29" s="425"/>
      <c r="N29" s="425"/>
      <c r="O29" s="425"/>
      <c r="P29" s="425"/>
      <c r="Q29" s="424">
        <v>0</v>
      </c>
      <c r="R29" s="424"/>
      <c r="S29" s="424"/>
    </row>
    <row r="30" spans="2:19" s="6" customFormat="1" ht="36.75" customHeight="1" x14ac:dyDescent="0.2">
      <c r="B30" s="422"/>
      <c r="C30" s="422"/>
      <c r="D30" s="422"/>
      <c r="E30" s="422" t="s">
        <v>297</v>
      </c>
      <c r="F30" s="422"/>
      <c r="G30" s="434" t="s">
        <v>296</v>
      </c>
      <c r="H30" s="434"/>
      <c r="I30" s="434"/>
      <c r="J30" s="434"/>
      <c r="K30" s="434"/>
      <c r="L30" s="434"/>
      <c r="M30" s="434"/>
      <c r="N30" s="434"/>
      <c r="O30" s="434"/>
      <c r="P30" s="434"/>
      <c r="Q30" s="424">
        <v>0</v>
      </c>
      <c r="R30" s="424"/>
      <c r="S30" s="424"/>
    </row>
    <row r="31" spans="2:19" s="6" customFormat="1" ht="22.5" customHeight="1" x14ac:dyDescent="0.2">
      <c r="B31" s="425" t="s">
        <v>298</v>
      </c>
      <c r="C31" s="425"/>
      <c r="D31" s="425"/>
      <c r="E31" s="425"/>
      <c r="F31" s="425"/>
      <c r="G31" s="425"/>
      <c r="H31" s="425"/>
      <c r="I31" s="425"/>
      <c r="J31" s="425"/>
      <c r="K31" s="425"/>
      <c r="L31" s="425"/>
      <c r="M31" s="425"/>
      <c r="N31" s="425"/>
      <c r="O31" s="425"/>
      <c r="P31" s="425"/>
      <c r="Q31" s="424">
        <v>0</v>
      </c>
      <c r="R31" s="424"/>
      <c r="S31" s="424"/>
    </row>
    <row r="32" spans="2:19" s="6" customFormat="1" ht="21" customHeight="1" x14ac:dyDescent="0.2">
      <c r="B32" s="422"/>
      <c r="C32" s="422"/>
      <c r="D32" s="422"/>
      <c r="E32" s="422" t="s">
        <v>299</v>
      </c>
      <c r="F32" s="422"/>
      <c r="G32" s="434" t="s">
        <v>298</v>
      </c>
      <c r="H32" s="434"/>
      <c r="I32" s="434"/>
      <c r="J32" s="434"/>
      <c r="K32" s="434"/>
      <c r="L32" s="434"/>
      <c r="M32" s="434"/>
      <c r="N32" s="434"/>
      <c r="O32" s="434"/>
      <c r="P32" s="434"/>
      <c r="Q32" s="424">
        <v>0</v>
      </c>
      <c r="R32" s="424"/>
      <c r="S32" s="424"/>
    </row>
    <row r="33" spans="2:19" s="6" customFormat="1" ht="21" customHeight="1" x14ac:dyDescent="0.2">
      <c r="B33" s="446" t="s">
        <v>13</v>
      </c>
      <c r="C33" s="446"/>
      <c r="D33" s="446"/>
      <c r="E33" s="446"/>
      <c r="F33" s="446"/>
      <c r="G33" s="446"/>
      <c r="H33" s="446"/>
      <c r="I33" s="446"/>
      <c r="J33" s="446"/>
      <c r="K33" s="446"/>
      <c r="L33" s="446"/>
      <c r="M33" s="446"/>
      <c r="N33" s="446"/>
      <c r="O33" s="446"/>
      <c r="P33" s="446"/>
      <c r="Q33" s="421">
        <f>+Q27+Q12</f>
        <v>11104589.5</v>
      </c>
      <c r="R33" s="421"/>
      <c r="S33" s="421"/>
    </row>
    <row r="34" spans="2:19" s="7" customFormat="1" ht="8.25" customHeight="1" x14ac:dyDescent="0.2">
      <c r="B34" s="27"/>
      <c r="C34" s="27"/>
      <c r="D34" s="27"/>
      <c r="E34" s="27"/>
      <c r="F34" s="27"/>
      <c r="G34" s="27"/>
      <c r="H34" s="27"/>
      <c r="I34" s="27"/>
      <c r="J34" s="27"/>
      <c r="K34" s="27"/>
      <c r="L34" s="27"/>
      <c r="M34" s="27"/>
      <c r="N34" s="27"/>
      <c r="O34" s="27"/>
      <c r="P34" s="27"/>
      <c r="Q34" s="27"/>
      <c r="R34" s="27"/>
      <c r="S34" s="27"/>
    </row>
    <row r="35" spans="2:19" s="6" customFormat="1" ht="29.25" customHeight="1" x14ac:dyDescent="0.2">
      <c r="B35" s="438" t="s">
        <v>305</v>
      </c>
      <c r="C35" s="438"/>
      <c r="D35" s="438"/>
      <c r="E35" s="438"/>
      <c r="F35" s="438"/>
      <c r="G35" s="438"/>
      <c r="H35" s="438"/>
      <c r="I35" s="438"/>
      <c r="J35" s="438"/>
      <c r="K35" s="438"/>
      <c r="L35" s="438"/>
      <c r="M35" s="438"/>
      <c r="N35" s="438"/>
      <c r="O35" s="438"/>
      <c r="P35" s="438"/>
      <c r="Q35" s="438"/>
      <c r="R35" s="438"/>
      <c r="S35" s="438"/>
    </row>
    <row r="36" spans="2:19" s="6" customFormat="1" ht="10.5" customHeight="1" x14ac:dyDescent="0.2">
      <c r="B36" s="8"/>
      <c r="C36" s="8"/>
      <c r="D36" s="8"/>
      <c r="E36" s="8"/>
      <c r="F36" s="8"/>
      <c r="G36" s="8"/>
      <c r="H36" s="8"/>
      <c r="I36" s="8"/>
      <c r="J36" s="8"/>
      <c r="K36" s="8"/>
      <c r="L36" s="8"/>
      <c r="M36" s="8"/>
      <c r="N36" s="8"/>
      <c r="O36" s="8"/>
      <c r="P36" s="8"/>
      <c r="Q36" s="8"/>
      <c r="R36" s="8"/>
      <c r="S36" s="8"/>
    </row>
    <row r="37" spans="2:19" s="6" customFormat="1" ht="15" customHeight="1" x14ac:dyDescent="0.2">
      <c r="B37" s="439" t="s">
        <v>394</v>
      </c>
      <c r="C37" s="439"/>
      <c r="D37" s="439"/>
      <c r="E37" s="439"/>
      <c r="F37" s="439"/>
      <c r="G37" s="439"/>
      <c r="H37" s="439"/>
      <c r="I37" s="439"/>
      <c r="J37" s="439"/>
      <c r="K37" s="439"/>
      <c r="L37" s="439"/>
      <c r="M37" s="439"/>
      <c r="N37" s="439"/>
      <c r="O37" s="439"/>
      <c r="P37" s="439"/>
      <c r="Q37" s="439"/>
      <c r="R37" s="439"/>
      <c r="S37" s="439"/>
    </row>
    <row r="38" spans="2:19" s="6" customFormat="1" ht="18.75" customHeight="1" x14ac:dyDescent="0.2">
      <c r="B38" s="439"/>
      <c r="C38" s="439"/>
      <c r="D38" s="439"/>
      <c r="E38" s="439"/>
      <c r="F38" s="439"/>
      <c r="G38" s="439"/>
      <c r="H38" s="439"/>
      <c r="I38" s="439"/>
      <c r="J38" s="439"/>
      <c r="K38" s="439"/>
      <c r="L38" s="439"/>
      <c r="M38" s="439"/>
      <c r="N38" s="439"/>
      <c r="O38" s="439"/>
      <c r="P38" s="439"/>
      <c r="Q38" s="439"/>
      <c r="R38" s="439"/>
      <c r="S38" s="439"/>
    </row>
    <row r="39" spans="2:19" s="6" customFormat="1" ht="3" customHeight="1" x14ac:dyDescent="0.2">
      <c r="B39" s="8"/>
      <c r="C39" s="8"/>
      <c r="D39" s="8"/>
      <c r="E39" s="8"/>
      <c r="F39" s="8"/>
      <c r="G39" s="8"/>
      <c r="H39" s="8"/>
      <c r="I39" s="8"/>
      <c r="J39" s="8"/>
      <c r="K39" s="8"/>
      <c r="L39" s="8"/>
      <c r="M39" s="8"/>
      <c r="N39" s="8"/>
      <c r="O39" s="8"/>
      <c r="P39" s="8"/>
      <c r="Q39" s="8"/>
      <c r="R39" s="8"/>
      <c r="S39" s="8"/>
    </row>
    <row r="40" spans="2:19" s="6" customFormat="1" ht="28.5" customHeight="1" x14ac:dyDescent="0.2">
      <c r="B40" s="418" t="s">
        <v>306</v>
      </c>
      <c r="C40" s="419"/>
      <c r="D40" s="419"/>
      <c r="E40" s="419"/>
      <c r="F40" s="419"/>
      <c r="G40" s="419"/>
      <c r="H40" s="419"/>
      <c r="I40" s="419"/>
      <c r="J40" s="419"/>
      <c r="K40" s="419"/>
      <c r="L40" s="419"/>
      <c r="M40" s="419"/>
      <c r="N40" s="419"/>
      <c r="O40" s="420"/>
      <c r="P40" s="440" t="s">
        <v>112</v>
      </c>
      <c r="Q40" s="441"/>
      <c r="R40" s="441"/>
      <c r="S40" s="442"/>
    </row>
    <row r="41" spans="2:19" s="6" customFormat="1" ht="19.5" customHeight="1" x14ac:dyDescent="0.2">
      <c r="B41" s="440">
        <v>1</v>
      </c>
      <c r="C41" s="442"/>
      <c r="D41" s="418" t="s">
        <v>87</v>
      </c>
      <c r="E41" s="419"/>
      <c r="F41" s="419"/>
      <c r="G41" s="419"/>
      <c r="H41" s="419"/>
      <c r="I41" s="419"/>
      <c r="J41" s="419"/>
      <c r="K41" s="419"/>
      <c r="L41" s="419"/>
      <c r="M41" s="419"/>
      <c r="N41" s="419"/>
      <c r="O41" s="420"/>
      <c r="P41" s="443">
        <f>+P42+P43+P44+P45+P46+P47+P48</f>
        <v>3874566</v>
      </c>
      <c r="Q41" s="444"/>
      <c r="R41" s="444"/>
      <c r="S41" s="445"/>
    </row>
    <row r="42" spans="2:19" s="6" customFormat="1" ht="17.25" customHeight="1" x14ac:dyDescent="0.2">
      <c r="B42" s="447">
        <v>11</v>
      </c>
      <c r="C42" s="448"/>
      <c r="D42" s="449" t="s">
        <v>88</v>
      </c>
      <c r="E42" s="450"/>
      <c r="F42" s="450"/>
      <c r="G42" s="450"/>
      <c r="H42" s="450"/>
      <c r="I42" s="450"/>
      <c r="J42" s="450"/>
      <c r="K42" s="450"/>
      <c r="L42" s="450"/>
      <c r="M42" s="450"/>
      <c r="N42" s="450"/>
      <c r="O42" s="451"/>
      <c r="P42" s="452">
        <v>116700</v>
      </c>
      <c r="Q42" s="453"/>
      <c r="R42" s="453"/>
      <c r="S42" s="454"/>
    </row>
    <row r="43" spans="2:19" s="6" customFormat="1" ht="17.25" customHeight="1" x14ac:dyDescent="0.2">
      <c r="B43" s="447">
        <v>12</v>
      </c>
      <c r="C43" s="448"/>
      <c r="D43" s="449" t="s">
        <v>89</v>
      </c>
      <c r="E43" s="450"/>
      <c r="F43" s="450"/>
      <c r="G43" s="450"/>
      <c r="H43" s="450"/>
      <c r="I43" s="450"/>
      <c r="J43" s="450"/>
      <c r="K43" s="450"/>
      <c r="L43" s="450"/>
      <c r="M43" s="450"/>
      <c r="N43" s="450"/>
      <c r="O43" s="451"/>
      <c r="P43" s="452">
        <v>1000000</v>
      </c>
      <c r="Q43" s="453"/>
      <c r="R43" s="453"/>
      <c r="S43" s="454"/>
    </row>
    <row r="44" spans="2:19" s="6" customFormat="1" ht="17.25" customHeight="1" x14ac:dyDescent="0.2">
      <c r="B44" s="447">
        <v>13</v>
      </c>
      <c r="C44" s="448"/>
      <c r="D44" s="449" t="s">
        <v>81</v>
      </c>
      <c r="E44" s="450"/>
      <c r="F44" s="450"/>
      <c r="G44" s="450"/>
      <c r="H44" s="450"/>
      <c r="I44" s="450"/>
      <c r="J44" s="450"/>
      <c r="K44" s="450"/>
      <c r="L44" s="450"/>
      <c r="M44" s="450"/>
      <c r="N44" s="450"/>
      <c r="O44" s="451"/>
      <c r="P44" s="452"/>
      <c r="Q44" s="453"/>
      <c r="R44" s="453"/>
      <c r="S44" s="454"/>
    </row>
    <row r="45" spans="2:19" s="6" customFormat="1" ht="17.25" customHeight="1" x14ac:dyDescent="0.2">
      <c r="B45" s="447">
        <v>14</v>
      </c>
      <c r="C45" s="448"/>
      <c r="D45" s="449" t="s">
        <v>82</v>
      </c>
      <c r="E45" s="450"/>
      <c r="F45" s="450"/>
      <c r="G45" s="450"/>
      <c r="H45" s="450"/>
      <c r="I45" s="450"/>
      <c r="J45" s="450"/>
      <c r="K45" s="450"/>
      <c r="L45" s="450"/>
      <c r="M45" s="450"/>
      <c r="N45" s="450"/>
      <c r="O45" s="451"/>
      <c r="P45" s="452"/>
      <c r="Q45" s="453"/>
      <c r="R45" s="453"/>
      <c r="S45" s="454"/>
    </row>
    <row r="46" spans="2:19" s="6" customFormat="1" ht="17.25" customHeight="1" x14ac:dyDescent="0.2">
      <c r="B46" s="447">
        <v>15</v>
      </c>
      <c r="C46" s="448"/>
      <c r="D46" s="449" t="s">
        <v>83</v>
      </c>
      <c r="E46" s="450"/>
      <c r="F46" s="450"/>
      <c r="G46" s="450"/>
      <c r="H46" s="450"/>
      <c r="I46" s="450"/>
      <c r="J46" s="450"/>
      <c r="K46" s="450"/>
      <c r="L46" s="450"/>
      <c r="M46" s="450"/>
      <c r="N46" s="450"/>
      <c r="O46" s="451"/>
      <c r="P46" s="452">
        <v>2757866</v>
      </c>
      <c r="Q46" s="453"/>
      <c r="R46" s="453"/>
      <c r="S46" s="454"/>
    </row>
    <row r="47" spans="2:19" s="6" customFormat="1" ht="17.25" customHeight="1" x14ac:dyDescent="0.2">
      <c r="B47" s="447">
        <v>16</v>
      </c>
      <c r="C47" s="448"/>
      <c r="D47" s="449" t="s">
        <v>84</v>
      </c>
      <c r="E47" s="450"/>
      <c r="F47" s="450"/>
      <c r="G47" s="450"/>
      <c r="H47" s="450"/>
      <c r="I47" s="450"/>
      <c r="J47" s="450"/>
      <c r="K47" s="450"/>
      <c r="L47" s="450"/>
      <c r="M47" s="450"/>
      <c r="N47" s="450"/>
      <c r="O47" s="451"/>
      <c r="P47" s="452">
        <v>0</v>
      </c>
      <c r="Q47" s="453"/>
      <c r="R47" s="453"/>
      <c r="S47" s="454"/>
    </row>
    <row r="48" spans="2:19" s="6" customFormat="1" ht="17.25" customHeight="1" x14ac:dyDescent="0.2">
      <c r="B48" s="447">
        <v>17</v>
      </c>
      <c r="C48" s="448"/>
      <c r="D48" s="449" t="s">
        <v>90</v>
      </c>
      <c r="E48" s="450"/>
      <c r="F48" s="450"/>
      <c r="G48" s="450"/>
      <c r="H48" s="450"/>
      <c r="I48" s="450"/>
      <c r="J48" s="450"/>
      <c r="K48" s="450"/>
      <c r="L48" s="450"/>
      <c r="M48" s="450"/>
      <c r="N48" s="450"/>
      <c r="O48" s="451"/>
      <c r="P48" s="452">
        <v>0</v>
      </c>
      <c r="Q48" s="453"/>
      <c r="R48" s="453"/>
      <c r="S48" s="454"/>
    </row>
    <row r="49" spans="2:23" s="6" customFormat="1" ht="19.5" customHeight="1" x14ac:dyDescent="0.2">
      <c r="B49" s="440">
        <v>2</v>
      </c>
      <c r="C49" s="442"/>
      <c r="D49" s="418" t="s">
        <v>85</v>
      </c>
      <c r="E49" s="419"/>
      <c r="F49" s="419"/>
      <c r="G49" s="419"/>
      <c r="H49" s="419"/>
      <c r="I49" s="419"/>
      <c r="J49" s="419"/>
      <c r="K49" s="419"/>
      <c r="L49" s="419"/>
      <c r="M49" s="419"/>
      <c r="N49" s="419"/>
      <c r="O49" s="420"/>
      <c r="P49" s="443">
        <f>+P50+P51+P52</f>
        <v>7230023.5</v>
      </c>
      <c r="Q49" s="444"/>
      <c r="R49" s="444"/>
      <c r="S49" s="445"/>
    </row>
    <row r="50" spans="2:23" s="6" customFormat="1" ht="19.5" customHeight="1" x14ac:dyDescent="0.2">
      <c r="B50" s="447">
        <v>25</v>
      </c>
      <c r="C50" s="448"/>
      <c r="D50" s="449" t="s">
        <v>83</v>
      </c>
      <c r="E50" s="450"/>
      <c r="F50" s="450"/>
      <c r="G50" s="450"/>
      <c r="H50" s="450"/>
      <c r="I50" s="450"/>
      <c r="J50" s="450"/>
      <c r="K50" s="450"/>
      <c r="L50" s="450"/>
      <c r="M50" s="450"/>
      <c r="N50" s="450"/>
      <c r="O50" s="451"/>
      <c r="P50" s="452">
        <v>7230013.5</v>
      </c>
      <c r="Q50" s="453"/>
      <c r="R50" s="453"/>
      <c r="S50" s="454"/>
      <c r="W50" s="64"/>
    </row>
    <row r="51" spans="2:23" s="6" customFormat="1" ht="19.5" customHeight="1" x14ac:dyDescent="0.2">
      <c r="B51" s="447">
        <v>26</v>
      </c>
      <c r="C51" s="448"/>
      <c r="D51" s="449" t="s">
        <v>84</v>
      </c>
      <c r="E51" s="450"/>
      <c r="F51" s="450"/>
      <c r="G51" s="450"/>
      <c r="H51" s="450"/>
      <c r="I51" s="450"/>
      <c r="J51" s="450"/>
      <c r="K51" s="450"/>
      <c r="L51" s="450"/>
      <c r="M51" s="450"/>
      <c r="N51" s="450"/>
      <c r="O51" s="451"/>
      <c r="P51" s="452">
        <v>5</v>
      </c>
      <c r="Q51" s="453"/>
      <c r="R51" s="453"/>
      <c r="S51" s="454"/>
    </row>
    <row r="52" spans="2:23" s="6" customFormat="1" ht="19.5" customHeight="1" x14ac:dyDescent="0.2">
      <c r="B52" s="447">
        <v>27</v>
      </c>
      <c r="C52" s="448"/>
      <c r="D52" s="449" t="s">
        <v>86</v>
      </c>
      <c r="E52" s="450"/>
      <c r="F52" s="450"/>
      <c r="G52" s="450"/>
      <c r="H52" s="450"/>
      <c r="I52" s="450"/>
      <c r="J52" s="450"/>
      <c r="K52" s="450"/>
      <c r="L52" s="450"/>
      <c r="M52" s="450"/>
      <c r="N52" s="450"/>
      <c r="O52" s="451"/>
      <c r="P52" s="452">
        <v>5</v>
      </c>
      <c r="Q52" s="453"/>
      <c r="R52" s="453"/>
      <c r="S52" s="454"/>
      <c r="W52" s="64"/>
    </row>
    <row r="53" spans="2:23" s="6" customFormat="1" ht="19.5" customHeight="1" x14ac:dyDescent="0.2">
      <c r="B53" s="92"/>
      <c r="C53" s="93"/>
      <c r="D53" s="94"/>
      <c r="E53" s="456" t="s">
        <v>13</v>
      </c>
      <c r="F53" s="456"/>
      <c r="G53" s="456"/>
      <c r="H53" s="456"/>
      <c r="I53" s="456"/>
      <c r="J53" s="456"/>
      <c r="K53" s="456"/>
      <c r="L53" s="456"/>
      <c r="M53" s="456"/>
      <c r="N53" s="456"/>
      <c r="O53" s="448"/>
      <c r="P53" s="457">
        <f>+P41+P49</f>
        <v>11104589.5</v>
      </c>
      <c r="Q53" s="458"/>
      <c r="R53" s="458"/>
      <c r="S53" s="459"/>
      <c r="W53" s="64"/>
    </row>
    <row r="54" spans="2:23" s="6" customFormat="1" ht="33.75" customHeight="1" x14ac:dyDescent="0.2">
      <c r="B54" s="455" t="s">
        <v>91</v>
      </c>
      <c r="C54" s="455"/>
      <c r="D54" s="455"/>
      <c r="E54" s="455"/>
      <c r="F54" s="455"/>
      <c r="G54" s="455"/>
      <c r="H54" s="455"/>
      <c r="I54" s="455"/>
      <c r="J54" s="455"/>
      <c r="K54" s="455"/>
      <c r="L54" s="455"/>
      <c r="M54" s="455"/>
      <c r="N54" s="455"/>
      <c r="O54" s="455"/>
      <c r="P54" s="455"/>
      <c r="Q54" s="455"/>
      <c r="R54" s="455"/>
      <c r="S54" s="455"/>
    </row>
    <row r="55" spans="2:23" s="6" customFormat="1" ht="6.75" customHeight="1" x14ac:dyDescent="0.2">
      <c r="B55" s="8"/>
      <c r="C55" s="8"/>
      <c r="D55" s="8"/>
      <c r="E55" s="8"/>
      <c r="F55" s="8"/>
      <c r="G55" s="8"/>
      <c r="H55" s="8"/>
      <c r="I55" s="8"/>
      <c r="J55" s="8"/>
      <c r="K55" s="8"/>
      <c r="L55" s="8"/>
      <c r="M55" s="8"/>
      <c r="N55" s="8"/>
      <c r="O55" s="8"/>
      <c r="P55" s="8"/>
      <c r="Q55" s="8"/>
      <c r="R55" s="8"/>
      <c r="S55" s="8"/>
    </row>
  </sheetData>
  <mergeCells count="126">
    <mergeCell ref="B48:C48"/>
    <mergeCell ref="D48:O48"/>
    <mergeCell ref="P48:S48"/>
    <mergeCell ref="B49:C49"/>
    <mergeCell ref="D49:O49"/>
    <mergeCell ref="P49:S49"/>
    <mergeCell ref="B46:C46"/>
    <mergeCell ref="D46:O46"/>
    <mergeCell ref="P46:S46"/>
    <mergeCell ref="B47:C47"/>
    <mergeCell ref="D47:O47"/>
    <mergeCell ref="P47:S47"/>
    <mergeCell ref="B52:C52"/>
    <mergeCell ref="D52:O52"/>
    <mergeCell ref="P52:S52"/>
    <mergeCell ref="B54:S54"/>
    <mergeCell ref="B50:C50"/>
    <mergeCell ref="D50:O50"/>
    <mergeCell ref="P50:S50"/>
    <mergeCell ref="B51:C51"/>
    <mergeCell ref="D51:O51"/>
    <mergeCell ref="P51:S51"/>
    <mergeCell ref="E53:O53"/>
    <mergeCell ref="P53:S53"/>
    <mergeCell ref="B44:C44"/>
    <mergeCell ref="D44:O44"/>
    <mergeCell ref="P44:S44"/>
    <mergeCell ref="B45:C45"/>
    <mergeCell ref="D45:O45"/>
    <mergeCell ref="P45:S45"/>
    <mergeCell ref="B42:C42"/>
    <mergeCell ref="D42:O42"/>
    <mergeCell ref="P42:S42"/>
    <mergeCell ref="B43:C43"/>
    <mergeCell ref="D43:O43"/>
    <mergeCell ref="P43:S43"/>
    <mergeCell ref="B35:S35"/>
    <mergeCell ref="B37:S38"/>
    <mergeCell ref="B40:O40"/>
    <mergeCell ref="P40:S40"/>
    <mergeCell ref="B41:C41"/>
    <mergeCell ref="D41:O41"/>
    <mergeCell ref="P41:S41"/>
    <mergeCell ref="B32:D32"/>
    <mergeCell ref="E32:F32"/>
    <mergeCell ref="G32:P32"/>
    <mergeCell ref="Q32:S32"/>
    <mergeCell ref="B33:P33"/>
    <mergeCell ref="Q33:S33"/>
    <mergeCell ref="B30:D30"/>
    <mergeCell ref="E30:F30"/>
    <mergeCell ref="G30:P30"/>
    <mergeCell ref="Q30:S30"/>
    <mergeCell ref="B31:P31"/>
    <mergeCell ref="Q31:S31"/>
    <mergeCell ref="B28:D28"/>
    <mergeCell ref="E28:F28"/>
    <mergeCell ref="G28:P28"/>
    <mergeCell ref="Q28:S28"/>
    <mergeCell ref="B29:P29"/>
    <mergeCell ref="Q29:S29"/>
    <mergeCell ref="B26:D26"/>
    <mergeCell ref="E26:F26"/>
    <mergeCell ref="G26:P26"/>
    <mergeCell ref="Q26:S26"/>
    <mergeCell ref="B27:P27"/>
    <mergeCell ref="Q27:S27"/>
    <mergeCell ref="B24:D24"/>
    <mergeCell ref="E24:F24"/>
    <mergeCell ref="G24:P24"/>
    <mergeCell ref="Q24:S24"/>
    <mergeCell ref="B25:P25"/>
    <mergeCell ref="Q25:S25"/>
    <mergeCell ref="B18:D18"/>
    <mergeCell ref="E18:F18"/>
    <mergeCell ref="G18:P18"/>
    <mergeCell ref="Q18:S18"/>
    <mergeCell ref="B22:P22"/>
    <mergeCell ref="Q22:S22"/>
    <mergeCell ref="B23:D23"/>
    <mergeCell ref="E23:F23"/>
    <mergeCell ref="G23:P23"/>
    <mergeCell ref="Q23:S23"/>
    <mergeCell ref="B19:P19"/>
    <mergeCell ref="Q19:S19"/>
    <mergeCell ref="B20:D21"/>
    <mergeCell ref="E20:F20"/>
    <mergeCell ref="G20:P20"/>
    <mergeCell ref="Q20:S20"/>
    <mergeCell ref="E21:F21"/>
    <mergeCell ref="G21:P21"/>
    <mergeCell ref="Q21:S21"/>
    <mergeCell ref="B13:D17"/>
    <mergeCell ref="E13:F13"/>
    <mergeCell ref="G13:P13"/>
    <mergeCell ref="Q13:S13"/>
    <mergeCell ref="E14:F14"/>
    <mergeCell ref="G14:P14"/>
    <mergeCell ref="Q14:S14"/>
    <mergeCell ref="E15:F15"/>
    <mergeCell ref="G15:P15"/>
    <mergeCell ref="Q15:S15"/>
    <mergeCell ref="E17:F17"/>
    <mergeCell ref="G17:P17"/>
    <mergeCell ref="Q17:S17"/>
    <mergeCell ref="E16:F16"/>
    <mergeCell ref="G16:P16"/>
    <mergeCell ref="Q16:S16"/>
    <mergeCell ref="B10:D11"/>
    <mergeCell ref="E10:F10"/>
    <mergeCell ref="G10:P10"/>
    <mergeCell ref="Q10:S10"/>
    <mergeCell ref="E11:F11"/>
    <mergeCell ref="G11:P11"/>
    <mergeCell ref="Q11:S11"/>
    <mergeCell ref="B12:P12"/>
    <mergeCell ref="Q12:S12"/>
    <mergeCell ref="B3:S5"/>
    <mergeCell ref="B7:P7"/>
    <mergeCell ref="Q7:S7"/>
    <mergeCell ref="B8:D8"/>
    <mergeCell ref="E8:F8"/>
    <mergeCell ref="G8:P8"/>
    <mergeCell ref="Q8:S8"/>
    <mergeCell ref="B9:P9"/>
    <mergeCell ref="Q9:S9"/>
  </mergeCells>
  <pageMargins left="0.51181102362204722" right="0.5118110236220472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U43"/>
  <sheetViews>
    <sheetView zoomScale="80" zoomScaleNormal="80" workbookViewId="0">
      <selection activeCell="W10" sqref="W10"/>
    </sheetView>
  </sheetViews>
  <sheetFormatPr baseColWidth="10" defaultRowHeight="12.75" x14ac:dyDescent="0.25"/>
  <cols>
    <col min="1" max="1" width="38.42578125" style="2" customWidth="1"/>
    <col min="2" max="2" width="16.7109375" style="2" customWidth="1"/>
    <col min="3" max="3" width="13.140625" style="2" customWidth="1"/>
    <col min="4" max="4" width="14" style="2" customWidth="1"/>
    <col min="5" max="5" width="15.28515625" style="2" customWidth="1"/>
    <col min="6" max="6" width="14.5703125" style="2" customWidth="1"/>
    <col min="7" max="7" width="17" style="1" customWidth="1"/>
    <col min="8" max="8" width="17.140625" style="1" customWidth="1"/>
    <col min="9" max="9" width="14.42578125" style="1" customWidth="1"/>
    <col min="10" max="10" width="13.85546875" style="1" customWidth="1"/>
    <col min="11" max="11" width="15.42578125" style="1" customWidth="1"/>
    <col min="12" max="12" width="13.85546875" style="1" customWidth="1"/>
    <col min="13" max="13" width="14" style="1" customWidth="1"/>
    <col min="14" max="14" width="12.5703125" style="1" customWidth="1"/>
    <col min="15" max="15" width="3" style="1" customWidth="1"/>
    <col min="16" max="16" width="12.42578125" style="247" bestFit="1" customWidth="1"/>
    <col min="17" max="17" width="13.5703125" style="247" bestFit="1" customWidth="1"/>
    <col min="18" max="18" width="11.42578125" style="247"/>
    <col min="19" max="19" width="13.5703125" style="247" bestFit="1" customWidth="1"/>
    <col min="20" max="20" width="11.42578125" style="247"/>
    <col min="21" max="21" width="12.42578125" style="247" bestFit="1" customWidth="1"/>
    <col min="22" max="16384" width="11.42578125" style="1"/>
  </cols>
  <sheetData>
    <row r="2" spans="1:21" x14ac:dyDescent="0.25">
      <c r="A2" s="371" t="s">
        <v>395</v>
      </c>
      <c r="B2" s="371"/>
      <c r="C2" s="371"/>
      <c r="D2" s="371"/>
      <c r="E2" s="371"/>
      <c r="F2" s="371"/>
      <c r="G2" s="371"/>
      <c r="H2" s="371"/>
      <c r="I2" s="371"/>
      <c r="J2" s="371"/>
      <c r="K2" s="371"/>
      <c r="L2" s="371"/>
      <c r="M2" s="371"/>
      <c r="N2" s="371"/>
    </row>
    <row r="3" spans="1:21" x14ac:dyDescent="0.25">
      <c r="A3" s="371"/>
      <c r="B3" s="371"/>
      <c r="C3" s="371"/>
      <c r="D3" s="371"/>
      <c r="E3" s="371"/>
      <c r="F3" s="371"/>
      <c r="G3" s="371"/>
      <c r="H3" s="371"/>
      <c r="I3" s="371"/>
      <c r="J3" s="371"/>
      <c r="K3" s="371"/>
      <c r="L3" s="371"/>
      <c r="M3" s="371"/>
      <c r="N3" s="371"/>
    </row>
    <row r="4" spans="1:21" s="46" customFormat="1" x14ac:dyDescent="0.25">
      <c r="A4" s="45"/>
      <c r="B4" s="45"/>
      <c r="C4" s="45"/>
      <c r="D4" s="45"/>
      <c r="E4" s="45"/>
      <c r="F4" s="45"/>
      <c r="P4" s="248"/>
      <c r="Q4" s="248"/>
      <c r="R4" s="248"/>
      <c r="S4" s="248"/>
      <c r="T4" s="248"/>
      <c r="U4" s="248"/>
    </row>
    <row r="5" spans="1:21" ht="22.5" customHeight="1" x14ac:dyDescent="0.25">
      <c r="A5" s="461" t="s">
        <v>597</v>
      </c>
      <c r="B5" s="462"/>
      <c r="C5" s="462"/>
      <c r="D5" s="462"/>
      <c r="E5" s="462"/>
      <c r="F5" s="462"/>
      <c r="G5" s="462"/>
      <c r="H5" s="462"/>
      <c r="I5" s="462"/>
      <c r="J5" s="462"/>
      <c r="K5" s="462"/>
      <c r="L5" s="462"/>
      <c r="M5" s="462"/>
      <c r="N5" s="463"/>
    </row>
    <row r="6" spans="1:21" s="33" customFormat="1" ht="15" x14ac:dyDescent="0.25">
      <c r="A6" s="36"/>
      <c r="B6" s="9" t="s">
        <v>63</v>
      </c>
      <c r="C6" s="9" t="s">
        <v>64</v>
      </c>
      <c r="D6" s="9" t="s">
        <v>65</v>
      </c>
      <c r="E6" s="9" t="s">
        <v>66</v>
      </c>
      <c r="F6" s="9" t="s">
        <v>67</v>
      </c>
      <c r="G6" s="9" t="s">
        <v>68</v>
      </c>
      <c r="H6" s="9" t="s">
        <v>69</v>
      </c>
      <c r="I6" s="10" t="s">
        <v>70</v>
      </c>
      <c r="J6" s="10" t="s">
        <v>71</v>
      </c>
      <c r="K6" s="10" t="s">
        <v>72</v>
      </c>
      <c r="L6" s="10" t="s">
        <v>73</v>
      </c>
      <c r="M6" s="10" t="s">
        <v>74</v>
      </c>
      <c r="N6" s="10" t="s">
        <v>75</v>
      </c>
      <c r="P6" s="249"/>
      <c r="Q6" s="249"/>
      <c r="R6" s="249"/>
      <c r="S6" s="249"/>
      <c r="T6" s="249"/>
      <c r="U6" s="249"/>
    </row>
    <row r="7" spans="1:21" s="33" customFormat="1" ht="21.75" customHeight="1" x14ac:dyDescent="0.25">
      <c r="A7" s="9" t="s">
        <v>13</v>
      </c>
      <c r="B7" s="34">
        <f t="shared" ref="B7:N7" si="0">+B8+B11+B20+B30+B32+B36</f>
        <v>11104589.5</v>
      </c>
      <c r="C7" s="34">
        <f t="shared" si="0"/>
        <v>291916.66666666669</v>
      </c>
      <c r="D7" s="34">
        <f t="shared" si="0"/>
        <v>317016.66666666669</v>
      </c>
      <c r="E7" s="34">
        <f t="shared" si="0"/>
        <v>797916.66666666674</v>
      </c>
      <c r="F7" s="34">
        <f t="shared" si="0"/>
        <v>937583.33333333337</v>
      </c>
      <c r="G7" s="34">
        <f t="shared" si="0"/>
        <v>1695190.7133333334</v>
      </c>
      <c r="H7" s="34">
        <f t="shared" si="0"/>
        <v>1144596.3733333333</v>
      </c>
      <c r="I7" s="34">
        <f t="shared" si="0"/>
        <v>1536683.3333333335</v>
      </c>
      <c r="J7" s="34">
        <f t="shared" si="0"/>
        <v>1064583.3333333333</v>
      </c>
      <c r="K7" s="34">
        <f t="shared" si="0"/>
        <v>1233083.3333333333</v>
      </c>
      <c r="L7" s="34">
        <f t="shared" si="0"/>
        <v>980296.37333333329</v>
      </c>
      <c r="M7" s="34">
        <f t="shared" si="0"/>
        <v>758739.37333333329</v>
      </c>
      <c r="N7" s="34">
        <f t="shared" si="0"/>
        <v>346983.33333333331</v>
      </c>
      <c r="P7" s="249"/>
      <c r="Q7" s="250">
        <f>SUM(C7:N7)</f>
        <v>11104589.5</v>
      </c>
      <c r="R7" s="249"/>
      <c r="S7" s="249">
        <v>11104589.5</v>
      </c>
      <c r="T7" s="250">
        <f>+B7-S7</f>
        <v>0</v>
      </c>
      <c r="U7" s="249"/>
    </row>
    <row r="8" spans="1:21" s="33" customFormat="1" ht="22.5" customHeight="1" x14ac:dyDescent="0.25">
      <c r="A8" s="11" t="s">
        <v>96</v>
      </c>
      <c r="B8" s="34">
        <f>SUM(B9:B10)</f>
        <v>792000</v>
      </c>
      <c r="C8" s="34">
        <f t="shared" ref="C8:N8" si="1">SUM(C9:C10)</f>
        <v>66000</v>
      </c>
      <c r="D8" s="34">
        <f t="shared" si="1"/>
        <v>66000</v>
      </c>
      <c r="E8" s="34">
        <f t="shared" si="1"/>
        <v>66000</v>
      </c>
      <c r="F8" s="34">
        <f t="shared" si="1"/>
        <v>66000</v>
      </c>
      <c r="G8" s="34">
        <f t="shared" si="1"/>
        <v>66000</v>
      </c>
      <c r="H8" s="34">
        <f t="shared" si="1"/>
        <v>66000</v>
      </c>
      <c r="I8" s="34">
        <f t="shared" si="1"/>
        <v>66000</v>
      </c>
      <c r="J8" s="34">
        <f t="shared" si="1"/>
        <v>66000</v>
      </c>
      <c r="K8" s="34">
        <f t="shared" si="1"/>
        <v>66000</v>
      </c>
      <c r="L8" s="34">
        <f t="shared" si="1"/>
        <v>66000</v>
      </c>
      <c r="M8" s="34">
        <f t="shared" si="1"/>
        <v>66000</v>
      </c>
      <c r="N8" s="34">
        <f t="shared" si="1"/>
        <v>66000</v>
      </c>
      <c r="P8" s="250">
        <f>+'Art 1-12 (2)'!P75:S75</f>
        <v>792000</v>
      </c>
      <c r="Q8" s="249"/>
      <c r="R8" s="249"/>
      <c r="S8" s="249"/>
      <c r="T8" s="249"/>
      <c r="U8" s="249"/>
    </row>
    <row r="9" spans="1:21" s="33" customFormat="1" ht="33.75" customHeight="1" x14ac:dyDescent="0.25">
      <c r="A9" s="12" t="s">
        <v>97</v>
      </c>
      <c r="B9" s="35">
        <f>+'Art 1-12 (2)'!AD78</f>
        <v>360000</v>
      </c>
      <c r="C9" s="35">
        <v>30000</v>
      </c>
      <c r="D9" s="35">
        <v>30000</v>
      </c>
      <c r="E9" s="35">
        <v>30000</v>
      </c>
      <c r="F9" s="35">
        <v>30000</v>
      </c>
      <c r="G9" s="35">
        <v>30000</v>
      </c>
      <c r="H9" s="35">
        <v>30000</v>
      </c>
      <c r="I9" s="35">
        <v>30000</v>
      </c>
      <c r="J9" s="35">
        <v>30000</v>
      </c>
      <c r="K9" s="35">
        <v>30000</v>
      </c>
      <c r="L9" s="35">
        <v>30000</v>
      </c>
      <c r="M9" s="35">
        <v>30000</v>
      </c>
      <c r="N9" s="35">
        <v>30000</v>
      </c>
      <c r="P9" s="249"/>
      <c r="Q9" s="249">
        <f>+B9/12</f>
        <v>30000</v>
      </c>
      <c r="R9" s="249"/>
      <c r="S9" s="250">
        <f>SUM(C9:N9)</f>
        <v>360000</v>
      </c>
      <c r="T9" s="249"/>
      <c r="U9" s="249"/>
    </row>
    <row r="10" spans="1:21" s="33" customFormat="1" ht="33.75" customHeight="1" x14ac:dyDescent="0.25">
      <c r="A10" s="12" t="s">
        <v>98</v>
      </c>
      <c r="B10" s="35">
        <f>+'Art 1-12 (2)'!AD81</f>
        <v>432000</v>
      </c>
      <c r="C10" s="35">
        <v>36000</v>
      </c>
      <c r="D10" s="35">
        <v>36000</v>
      </c>
      <c r="E10" s="35">
        <v>36000</v>
      </c>
      <c r="F10" s="35">
        <v>36000</v>
      </c>
      <c r="G10" s="35">
        <v>36000</v>
      </c>
      <c r="H10" s="35">
        <v>36000</v>
      </c>
      <c r="I10" s="35">
        <v>36000</v>
      </c>
      <c r="J10" s="35">
        <v>36000</v>
      </c>
      <c r="K10" s="35">
        <v>36000</v>
      </c>
      <c r="L10" s="35">
        <v>36000</v>
      </c>
      <c r="M10" s="35">
        <v>36000</v>
      </c>
      <c r="N10" s="35">
        <v>36000</v>
      </c>
      <c r="O10" s="35"/>
      <c r="P10" s="249"/>
      <c r="Q10" s="249">
        <f t="shared" ref="Q10:Q36" si="2">+B10/12</f>
        <v>36000</v>
      </c>
      <c r="R10" s="249"/>
      <c r="S10" s="250">
        <f t="shared" ref="S10:S36" si="3">SUM(C10:N10)</f>
        <v>432000</v>
      </c>
      <c r="T10" s="249"/>
      <c r="U10" s="249"/>
    </row>
    <row r="11" spans="1:21" s="38" customFormat="1" ht="21.75" customHeight="1" x14ac:dyDescent="0.25">
      <c r="A11" s="11" t="s">
        <v>99</v>
      </c>
      <c r="B11" s="34">
        <f>SUM(B12:B19)</f>
        <v>1071546.5</v>
      </c>
      <c r="C11" s="34">
        <f>SUM(C12:C19)</f>
        <v>56666.666666666672</v>
      </c>
      <c r="D11" s="34">
        <f t="shared" ref="D11:N11" si="4">SUM(D12:D19)</f>
        <v>60666.666666666672</v>
      </c>
      <c r="E11" s="34">
        <f t="shared" si="4"/>
        <v>48666.666666666672</v>
      </c>
      <c r="F11" s="34">
        <f t="shared" si="4"/>
        <v>153333.33333333337</v>
      </c>
      <c r="G11" s="34">
        <f t="shared" si="4"/>
        <v>75740.713333333319</v>
      </c>
      <c r="H11" s="34">
        <f t="shared" si="4"/>
        <v>72346.373333333322</v>
      </c>
      <c r="I11" s="34">
        <f t="shared" si="4"/>
        <v>152333.33333333334</v>
      </c>
      <c r="J11" s="34">
        <f t="shared" si="4"/>
        <v>80333.333333333314</v>
      </c>
      <c r="K11" s="34">
        <f t="shared" si="4"/>
        <v>70833.333333333314</v>
      </c>
      <c r="L11" s="34">
        <f t="shared" si="4"/>
        <v>145946.37333333335</v>
      </c>
      <c r="M11" s="34">
        <f t="shared" si="4"/>
        <v>69946.373333333322</v>
      </c>
      <c r="N11" s="34">
        <f t="shared" si="4"/>
        <v>84733.333333333314</v>
      </c>
      <c r="P11" s="251">
        <f>+'Art 1-12 (2)'!P82:S82</f>
        <v>1072546.5</v>
      </c>
      <c r="Q11" s="249">
        <f t="shared" si="2"/>
        <v>89295.541666666672</v>
      </c>
      <c r="R11" s="252"/>
      <c r="S11" s="250">
        <f t="shared" si="3"/>
        <v>1071546.4999999998</v>
      </c>
      <c r="T11" s="252"/>
      <c r="U11" s="252"/>
    </row>
    <row r="12" spans="1:21" s="33" customFormat="1" ht="33.75" customHeight="1" x14ac:dyDescent="0.25">
      <c r="A12" s="12" t="s">
        <v>100</v>
      </c>
      <c r="B12" s="35">
        <v>162000</v>
      </c>
      <c r="C12" s="35">
        <v>15000</v>
      </c>
      <c r="D12" s="35">
        <v>14000</v>
      </c>
      <c r="E12" s="35">
        <v>12000</v>
      </c>
      <c r="F12" s="35">
        <v>10000</v>
      </c>
      <c r="G12" s="35">
        <v>8000</v>
      </c>
      <c r="H12" s="35">
        <v>11000</v>
      </c>
      <c r="I12" s="35">
        <v>12000</v>
      </c>
      <c r="J12" s="35">
        <v>14000</v>
      </c>
      <c r="K12" s="35">
        <v>15000</v>
      </c>
      <c r="L12" s="35">
        <v>14000</v>
      </c>
      <c r="M12" s="35">
        <v>18000</v>
      </c>
      <c r="N12" s="35">
        <v>19000</v>
      </c>
      <c r="P12" s="249"/>
      <c r="Q12" s="249">
        <f t="shared" si="2"/>
        <v>13500</v>
      </c>
      <c r="R12" s="249"/>
      <c r="S12" s="250">
        <f t="shared" si="3"/>
        <v>162000</v>
      </c>
      <c r="T12" s="249"/>
      <c r="U12" s="249"/>
    </row>
    <row r="13" spans="1:21" s="33" customFormat="1" ht="22.5" customHeight="1" x14ac:dyDescent="0.25">
      <c r="A13" s="12" t="s">
        <v>101</v>
      </c>
      <c r="B13" s="35">
        <v>170000</v>
      </c>
      <c r="C13" s="35">
        <v>10000</v>
      </c>
      <c r="D13" s="35">
        <v>10000</v>
      </c>
      <c r="E13" s="35">
        <v>10000</v>
      </c>
      <c r="F13" s="35">
        <v>20000</v>
      </c>
      <c r="G13" s="35">
        <v>30000</v>
      </c>
      <c r="H13" s="35">
        <v>20000</v>
      </c>
      <c r="I13" s="35">
        <v>10000</v>
      </c>
      <c r="J13" s="35">
        <v>20000</v>
      </c>
      <c r="K13" s="35">
        <v>10000</v>
      </c>
      <c r="L13" s="35">
        <v>10000</v>
      </c>
      <c r="M13" s="35">
        <v>10000</v>
      </c>
      <c r="N13" s="35">
        <v>10000</v>
      </c>
      <c r="P13" s="249"/>
      <c r="Q13" s="249">
        <f t="shared" si="2"/>
        <v>14166.666666666666</v>
      </c>
      <c r="R13" s="249"/>
      <c r="S13" s="250">
        <f t="shared" si="3"/>
        <v>170000</v>
      </c>
      <c r="T13" s="249"/>
      <c r="U13" s="249"/>
    </row>
    <row r="14" spans="1:21" s="33" customFormat="1" ht="33.75" customHeight="1" x14ac:dyDescent="0.25">
      <c r="A14" s="12" t="s">
        <v>307</v>
      </c>
      <c r="B14" s="35">
        <v>50000</v>
      </c>
      <c r="C14" s="35"/>
      <c r="D14" s="35">
        <v>10000</v>
      </c>
      <c r="E14" s="35"/>
      <c r="F14" s="35">
        <v>10000</v>
      </c>
      <c r="G14" s="35"/>
      <c r="H14" s="35"/>
      <c r="I14" s="35">
        <v>10000</v>
      </c>
      <c r="J14" s="35"/>
      <c r="K14" s="35"/>
      <c r="L14" s="35">
        <v>10000</v>
      </c>
      <c r="M14" s="35"/>
      <c r="N14" s="35">
        <v>10000</v>
      </c>
      <c r="P14" s="249"/>
      <c r="Q14" s="249">
        <f t="shared" si="2"/>
        <v>4166.666666666667</v>
      </c>
      <c r="R14" s="249"/>
      <c r="S14" s="250">
        <f t="shared" si="3"/>
        <v>50000</v>
      </c>
      <c r="T14" s="249"/>
      <c r="U14" s="249"/>
    </row>
    <row r="15" spans="1:21" s="33" customFormat="1" ht="33.75" customHeight="1" x14ac:dyDescent="0.25">
      <c r="A15" s="12" t="s">
        <v>308</v>
      </c>
      <c r="B15" s="35">
        <v>100000</v>
      </c>
      <c r="C15" s="35"/>
      <c r="D15" s="35"/>
      <c r="E15" s="35"/>
      <c r="F15" s="35">
        <v>6666.6666666666997</v>
      </c>
      <c r="G15" s="35">
        <v>11666.666666666666</v>
      </c>
      <c r="H15" s="35">
        <v>11666.666666666666</v>
      </c>
      <c r="I15" s="35">
        <v>11666.666666666666</v>
      </c>
      <c r="J15" s="35">
        <v>11666.666666666666</v>
      </c>
      <c r="K15" s="35">
        <v>11666.666666666666</v>
      </c>
      <c r="L15" s="35">
        <v>11666.666666666666</v>
      </c>
      <c r="M15" s="35">
        <v>11666.666666666666</v>
      </c>
      <c r="N15" s="35">
        <v>11666.666666666666</v>
      </c>
      <c r="P15" s="249"/>
      <c r="Q15" s="249">
        <f t="shared" si="2"/>
        <v>8333.3333333333339</v>
      </c>
      <c r="R15" s="249"/>
      <c r="S15" s="250">
        <f t="shared" si="3"/>
        <v>100000.00000000003</v>
      </c>
      <c r="T15" s="249"/>
      <c r="U15" s="249"/>
    </row>
    <row r="16" spans="1:21" s="33" customFormat="1" ht="22.5" customHeight="1" x14ac:dyDescent="0.25">
      <c r="A16" s="12" t="s">
        <v>309</v>
      </c>
      <c r="B16" s="35">
        <v>319546.5</v>
      </c>
      <c r="C16" s="35">
        <v>30000</v>
      </c>
      <c r="D16" s="35"/>
      <c r="E16" s="35">
        <v>25000</v>
      </c>
      <c r="F16" s="35">
        <v>30000</v>
      </c>
      <c r="G16" s="35">
        <v>24407.38</v>
      </c>
      <c r="H16" s="35">
        <v>28013.040000000001</v>
      </c>
      <c r="I16" s="35">
        <v>27000</v>
      </c>
      <c r="J16" s="35">
        <v>33000</v>
      </c>
      <c r="K16" s="35">
        <v>32500</v>
      </c>
      <c r="L16" s="35">
        <v>28613.039999999997</v>
      </c>
      <c r="M16" s="35">
        <v>28613.039999999997</v>
      </c>
      <c r="N16" s="35">
        <v>32400</v>
      </c>
      <c r="P16" s="249"/>
      <c r="Q16" s="249">
        <f>+B16/12</f>
        <v>26628.875</v>
      </c>
      <c r="R16" s="249"/>
      <c r="S16" s="250">
        <f t="shared" si="3"/>
        <v>319546.5</v>
      </c>
      <c r="T16" s="250"/>
      <c r="U16" s="249"/>
    </row>
    <row r="17" spans="1:21" s="33" customFormat="1" ht="33.75" customHeight="1" x14ac:dyDescent="0.25">
      <c r="A17" s="12" t="s">
        <v>310</v>
      </c>
      <c r="B17" s="35">
        <v>250000</v>
      </c>
      <c r="C17" s="35"/>
      <c r="D17" s="35">
        <v>25000</v>
      </c>
      <c r="E17" s="35"/>
      <c r="F17" s="35">
        <v>75000</v>
      </c>
      <c r="G17" s="35"/>
      <c r="H17" s="35"/>
      <c r="I17" s="35">
        <v>80000</v>
      </c>
      <c r="J17" s="35"/>
      <c r="K17" s="35"/>
      <c r="L17" s="35">
        <v>70000</v>
      </c>
      <c r="M17" s="35"/>
      <c r="N17" s="35"/>
      <c r="P17" s="249"/>
      <c r="Q17" s="249">
        <f t="shared" si="2"/>
        <v>20833.333333333332</v>
      </c>
      <c r="R17" s="249"/>
      <c r="S17" s="250">
        <f t="shared" si="3"/>
        <v>250000</v>
      </c>
      <c r="T17" s="249"/>
      <c r="U17" s="249"/>
    </row>
    <row r="18" spans="1:21" s="33" customFormat="1" ht="33.75" customHeight="1" x14ac:dyDescent="0.25">
      <c r="A18" s="12" t="s">
        <v>311</v>
      </c>
      <c r="B18" s="35">
        <v>10000</v>
      </c>
      <c r="C18" s="35">
        <v>833.33333333333337</v>
      </c>
      <c r="D18" s="35">
        <v>833.33333333333337</v>
      </c>
      <c r="E18" s="35">
        <v>833.33333333333337</v>
      </c>
      <c r="F18" s="35">
        <v>833.33333333333337</v>
      </c>
      <c r="G18" s="35">
        <v>833.33333333333337</v>
      </c>
      <c r="H18" s="35">
        <v>833.33333333333337</v>
      </c>
      <c r="I18" s="35">
        <v>833.33333333333337</v>
      </c>
      <c r="J18" s="35">
        <v>833.33333333333337</v>
      </c>
      <c r="K18" s="35">
        <v>833.33333333333337</v>
      </c>
      <c r="L18" s="35">
        <v>833.33333333333337</v>
      </c>
      <c r="M18" s="35">
        <v>833.33333333333337</v>
      </c>
      <c r="N18" s="35">
        <v>833.33333333333337</v>
      </c>
      <c r="P18" s="249"/>
      <c r="Q18" s="249">
        <f>+B18/12</f>
        <v>833.33333333333337</v>
      </c>
      <c r="R18" s="249"/>
      <c r="S18" s="250">
        <f>SUM(C18:N18)</f>
        <v>10000</v>
      </c>
      <c r="T18" s="249"/>
      <c r="U18" s="249"/>
    </row>
    <row r="19" spans="1:21" s="33" customFormat="1" ht="33.75" customHeight="1" x14ac:dyDescent="0.25">
      <c r="A19" s="12" t="s">
        <v>312</v>
      </c>
      <c r="B19" s="35">
        <v>10000</v>
      </c>
      <c r="C19" s="35">
        <v>833.33333333333337</v>
      </c>
      <c r="D19" s="35">
        <v>833.33333333333337</v>
      </c>
      <c r="E19" s="35">
        <v>833.33333333333337</v>
      </c>
      <c r="F19" s="35">
        <v>833.33333333333337</v>
      </c>
      <c r="G19" s="35">
        <v>833.33333333333337</v>
      </c>
      <c r="H19" s="35">
        <v>833.33333333333337</v>
      </c>
      <c r="I19" s="35">
        <v>833.33333333333337</v>
      </c>
      <c r="J19" s="35">
        <v>833.33333333333337</v>
      </c>
      <c r="K19" s="35">
        <v>833.33333333333337</v>
      </c>
      <c r="L19" s="35">
        <v>833.33333333333337</v>
      </c>
      <c r="M19" s="35">
        <v>833.33333333333337</v>
      </c>
      <c r="N19" s="35">
        <v>833.33333333333337</v>
      </c>
      <c r="P19" s="249"/>
      <c r="Q19" s="249">
        <f t="shared" si="2"/>
        <v>833.33333333333337</v>
      </c>
      <c r="R19" s="249"/>
      <c r="S19" s="250">
        <f t="shared" si="3"/>
        <v>10000</v>
      </c>
      <c r="T19" s="249"/>
      <c r="U19" s="249"/>
    </row>
    <row r="20" spans="1:21" s="38" customFormat="1" ht="19.5" customHeight="1" x14ac:dyDescent="0.25">
      <c r="A20" s="11" t="s">
        <v>102</v>
      </c>
      <c r="B20" s="34">
        <f>SUM(B21:B29)</f>
        <v>2213925.9900000002</v>
      </c>
      <c r="C20" s="34">
        <f t="shared" ref="C20:N20" si="5">SUM(C21:C29)</f>
        <v>169250</v>
      </c>
      <c r="D20" s="34">
        <f t="shared" si="5"/>
        <v>190350</v>
      </c>
      <c r="E20" s="34">
        <f t="shared" si="5"/>
        <v>183250</v>
      </c>
      <c r="F20" s="34">
        <f t="shared" si="5"/>
        <v>188250</v>
      </c>
      <c r="G20" s="34">
        <f t="shared" si="5"/>
        <v>183450</v>
      </c>
      <c r="H20" s="34">
        <f t="shared" si="5"/>
        <v>176250</v>
      </c>
      <c r="I20" s="34">
        <f t="shared" si="5"/>
        <v>198350</v>
      </c>
      <c r="J20" s="34">
        <f t="shared" si="5"/>
        <v>193250</v>
      </c>
      <c r="K20" s="34">
        <f t="shared" si="5"/>
        <v>176250</v>
      </c>
      <c r="L20" s="34">
        <f t="shared" si="5"/>
        <v>183350</v>
      </c>
      <c r="M20" s="34">
        <f t="shared" si="5"/>
        <v>175675.99</v>
      </c>
      <c r="N20" s="34">
        <f t="shared" si="5"/>
        <v>196250</v>
      </c>
      <c r="P20" s="251">
        <f>+'Art 1-12 (2)'!P130:S130</f>
        <v>2210925.9900000002</v>
      </c>
      <c r="Q20" s="249">
        <f t="shared" si="2"/>
        <v>184493.83250000002</v>
      </c>
      <c r="R20" s="252"/>
      <c r="S20" s="250">
        <f t="shared" si="3"/>
        <v>2213925.9900000002</v>
      </c>
      <c r="T20" s="252"/>
      <c r="U20" s="252"/>
    </row>
    <row r="21" spans="1:21" s="33" customFormat="1" ht="19.5" customHeight="1" x14ac:dyDescent="0.25">
      <c r="A21" s="12" t="s">
        <v>103</v>
      </c>
      <c r="B21" s="35">
        <v>450000</v>
      </c>
      <c r="C21" s="95">
        <v>33000</v>
      </c>
      <c r="D21" s="95">
        <v>38000</v>
      </c>
      <c r="E21" s="95">
        <v>40000</v>
      </c>
      <c r="F21" s="95">
        <v>33000</v>
      </c>
      <c r="G21" s="95">
        <v>45000</v>
      </c>
      <c r="H21" s="95">
        <v>33000</v>
      </c>
      <c r="I21" s="95">
        <v>45000</v>
      </c>
      <c r="J21" s="95">
        <v>40000</v>
      </c>
      <c r="K21" s="95">
        <v>33000</v>
      </c>
      <c r="L21" s="95">
        <v>39000</v>
      </c>
      <c r="M21" s="95">
        <v>36000</v>
      </c>
      <c r="N21" s="95">
        <v>35000</v>
      </c>
      <c r="P21" s="249"/>
      <c r="Q21" s="249">
        <f t="shared" si="2"/>
        <v>37500</v>
      </c>
      <c r="R21" s="249"/>
      <c r="S21" s="250">
        <f t="shared" si="3"/>
        <v>450000</v>
      </c>
      <c r="T21" s="249"/>
      <c r="U21" s="249"/>
    </row>
    <row r="22" spans="1:21" s="33" customFormat="1" ht="19.5" customHeight="1" x14ac:dyDescent="0.25">
      <c r="A22" s="12" t="s">
        <v>104</v>
      </c>
      <c r="B22" s="35">
        <v>45000</v>
      </c>
      <c r="C22" s="95">
        <v>3750</v>
      </c>
      <c r="D22" s="95">
        <v>3750</v>
      </c>
      <c r="E22" s="95">
        <v>3750</v>
      </c>
      <c r="F22" s="95">
        <v>3750</v>
      </c>
      <c r="G22" s="95">
        <v>3750</v>
      </c>
      <c r="H22" s="95">
        <v>3750</v>
      </c>
      <c r="I22" s="95">
        <v>3750</v>
      </c>
      <c r="J22" s="95">
        <v>3750</v>
      </c>
      <c r="K22" s="95">
        <v>3750</v>
      </c>
      <c r="L22" s="95">
        <v>3750</v>
      </c>
      <c r="M22" s="95">
        <v>3750</v>
      </c>
      <c r="N22" s="95">
        <v>3750</v>
      </c>
      <c r="P22" s="249"/>
      <c r="Q22" s="249">
        <f t="shared" si="2"/>
        <v>3750</v>
      </c>
      <c r="R22" s="249"/>
      <c r="S22" s="250">
        <f t="shared" si="3"/>
        <v>45000</v>
      </c>
      <c r="T22" s="249"/>
      <c r="U22" s="249"/>
    </row>
    <row r="23" spans="1:21" s="33" customFormat="1" ht="33.75" customHeight="1" x14ac:dyDescent="0.25">
      <c r="A23" s="12" t="s">
        <v>313</v>
      </c>
      <c r="B23" s="35">
        <v>519425.99</v>
      </c>
      <c r="C23" s="95">
        <v>42000</v>
      </c>
      <c r="D23" s="95">
        <v>45000</v>
      </c>
      <c r="E23" s="95">
        <v>42000</v>
      </c>
      <c r="F23" s="95">
        <v>48000</v>
      </c>
      <c r="G23" s="95">
        <v>42000</v>
      </c>
      <c r="H23" s="95">
        <v>42000</v>
      </c>
      <c r="I23" s="95">
        <v>42000</v>
      </c>
      <c r="J23" s="95">
        <v>48000</v>
      </c>
      <c r="K23" s="95">
        <v>42000</v>
      </c>
      <c r="L23" s="95">
        <v>42000</v>
      </c>
      <c r="M23" s="95">
        <v>42425.99</v>
      </c>
      <c r="N23" s="95">
        <v>42000</v>
      </c>
      <c r="P23" s="249"/>
      <c r="Q23" s="249">
        <f t="shared" si="2"/>
        <v>43285.499166666668</v>
      </c>
      <c r="R23" s="249"/>
      <c r="S23" s="250">
        <f t="shared" si="3"/>
        <v>519425.99</v>
      </c>
      <c r="T23" s="249"/>
      <c r="U23" s="249"/>
    </row>
    <row r="24" spans="1:21" s="33" customFormat="1" ht="33.75" customHeight="1" x14ac:dyDescent="0.25">
      <c r="A24" s="12" t="s">
        <v>314</v>
      </c>
      <c r="B24" s="35">
        <v>6500</v>
      </c>
      <c r="C24" s="95">
        <v>500</v>
      </c>
      <c r="D24" s="95">
        <v>600</v>
      </c>
      <c r="E24" s="95">
        <v>500</v>
      </c>
      <c r="F24" s="95">
        <v>500</v>
      </c>
      <c r="G24" s="95">
        <v>700</v>
      </c>
      <c r="H24" s="95">
        <v>500</v>
      </c>
      <c r="I24" s="95">
        <v>600</v>
      </c>
      <c r="J24" s="95">
        <v>500</v>
      </c>
      <c r="K24" s="95">
        <v>500</v>
      </c>
      <c r="L24" s="95">
        <v>600</v>
      </c>
      <c r="M24" s="95">
        <v>500</v>
      </c>
      <c r="N24" s="95">
        <v>500</v>
      </c>
      <c r="P24" s="249"/>
      <c r="Q24" s="249">
        <f t="shared" si="2"/>
        <v>541.66666666666663</v>
      </c>
      <c r="R24" s="249"/>
      <c r="S24" s="250">
        <f t="shared" si="3"/>
        <v>6500</v>
      </c>
      <c r="T24" s="249"/>
      <c r="U24" s="249"/>
    </row>
    <row r="25" spans="1:21" s="33" customFormat="1" ht="33.75" customHeight="1" x14ac:dyDescent="0.25">
      <c r="A25" s="12" t="s">
        <v>315</v>
      </c>
      <c r="B25" s="35">
        <v>486000</v>
      </c>
      <c r="C25" s="95">
        <v>35000</v>
      </c>
      <c r="D25" s="95">
        <v>45000</v>
      </c>
      <c r="E25" s="95">
        <v>40000</v>
      </c>
      <c r="F25" s="95">
        <v>35000</v>
      </c>
      <c r="G25" s="95">
        <v>35000</v>
      </c>
      <c r="H25" s="95">
        <v>40000</v>
      </c>
      <c r="I25" s="95">
        <v>50000</v>
      </c>
      <c r="J25" s="95">
        <v>40000</v>
      </c>
      <c r="K25" s="95">
        <v>35000</v>
      </c>
      <c r="L25" s="95">
        <v>40000</v>
      </c>
      <c r="M25" s="95">
        <v>35000</v>
      </c>
      <c r="N25" s="95">
        <v>56000</v>
      </c>
      <c r="P25" s="249"/>
      <c r="Q25" s="249">
        <f t="shared" si="2"/>
        <v>40500</v>
      </c>
      <c r="R25" s="249"/>
      <c r="S25" s="250">
        <f t="shared" si="3"/>
        <v>486000</v>
      </c>
      <c r="T25" s="249"/>
      <c r="U25" s="249"/>
    </row>
    <row r="26" spans="1:21" s="33" customFormat="1" ht="33.75" customHeight="1" x14ac:dyDescent="0.25">
      <c r="A26" s="12" t="s">
        <v>316</v>
      </c>
      <c r="B26" s="35">
        <v>6000</v>
      </c>
      <c r="C26" s="95"/>
      <c r="D26" s="95">
        <v>1000</v>
      </c>
      <c r="E26" s="95"/>
      <c r="F26" s="95">
        <v>1000</v>
      </c>
      <c r="G26" s="95"/>
      <c r="H26" s="95"/>
      <c r="I26" s="95"/>
      <c r="J26" s="95"/>
      <c r="K26" s="95"/>
      <c r="L26" s="95">
        <v>1000</v>
      </c>
      <c r="M26" s="95">
        <v>1000</v>
      </c>
      <c r="N26" s="95">
        <v>2000</v>
      </c>
      <c r="P26" s="249"/>
      <c r="Q26" s="249">
        <f t="shared" si="2"/>
        <v>500</v>
      </c>
      <c r="R26" s="249"/>
      <c r="S26" s="250">
        <f t="shared" si="3"/>
        <v>6000</v>
      </c>
      <c r="T26" s="249"/>
      <c r="U26" s="249"/>
    </row>
    <row r="27" spans="1:21" s="33" customFormat="1" ht="23.25" customHeight="1" x14ac:dyDescent="0.25">
      <c r="A27" s="12" t="s">
        <v>317</v>
      </c>
      <c r="B27" s="35">
        <v>165000</v>
      </c>
      <c r="C27" s="95">
        <v>13000</v>
      </c>
      <c r="D27" s="95">
        <v>13000</v>
      </c>
      <c r="E27" s="95">
        <v>13000</v>
      </c>
      <c r="F27" s="95">
        <v>18000</v>
      </c>
      <c r="G27" s="95">
        <v>13000</v>
      </c>
      <c r="H27" s="95">
        <v>13000</v>
      </c>
      <c r="I27" s="95">
        <v>13000</v>
      </c>
      <c r="J27" s="95">
        <v>17000</v>
      </c>
      <c r="K27" s="95">
        <v>13000</v>
      </c>
      <c r="L27" s="95">
        <v>13000</v>
      </c>
      <c r="M27" s="95">
        <v>13000</v>
      </c>
      <c r="N27" s="95">
        <v>13000</v>
      </c>
      <c r="P27" s="249"/>
      <c r="Q27" s="249">
        <f t="shared" si="2"/>
        <v>13750</v>
      </c>
      <c r="R27" s="249"/>
      <c r="S27" s="250">
        <f t="shared" si="3"/>
        <v>165000</v>
      </c>
      <c r="T27" s="249"/>
      <c r="U27" s="249"/>
    </row>
    <row r="28" spans="1:21" s="33" customFormat="1" ht="23.25" customHeight="1" x14ac:dyDescent="0.25">
      <c r="A28" s="12" t="s">
        <v>318</v>
      </c>
      <c r="B28" s="35">
        <v>360000</v>
      </c>
      <c r="C28" s="95">
        <v>30000</v>
      </c>
      <c r="D28" s="95">
        <v>30000</v>
      </c>
      <c r="E28" s="95">
        <v>30000</v>
      </c>
      <c r="F28" s="95">
        <v>30000</v>
      </c>
      <c r="G28" s="95">
        <v>30000</v>
      </c>
      <c r="H28" s="95">
        <v>30000</v>
      </c>
      <c r="I28" s="95">
        <v>30000</v>
      </c>
      <c r="J28" s="95">
        <v>30000</v>
      </c>
      <c r="K28" s="95">
        <v>30000</v>
      </c>
      <c r="L28" s="95">
        <v>30000</v>
      </c>
      <c r="M28" s="95">
        <v>30000</v>
      </c>
      <c r="N28" s="95">
        <v>30000</v>
      </c>
      <c r="P28" s="249"/>
      <c r="Q28" s="249">
        <f t="shared" si="2"/>
        <v>30000</v>
      </c>
      <c r="R28" s="249"/>
      <c r="S28" s="250">
        <f t="shared" si="3"/>
        <v>360000</v>
      </c>
      <c r="T28" s="249"/>
      <c r="U28" s="249"/>
    </row>
    <row r="29" spans="1:21" s="33" customFormat="1" ht="23.25" customHeight="1" x14ac:dyDescent="0.25">
      <c r="A29" s="12" t="s">
        <v>16</v>
      </c>
      <c r="B29" s="35">
        <v>176000</v>
      </c>
      <c r="C29" s="95">
        <v>12000</v>
      </c>
      <c r="D29" s="95">
        <v>14000</v>
      </c>
      <c r="E29" s="95">
        <v>14000</v>
      </c>
      <c r="F29" s="95">
        <v>19000</v>
      </c>
      <c r="G29" s="95">
        <v>14000</v>
      </c>
      <c r="H29" s="95">
        <v>14000</v>
      </c>
      <c r="I29" s="95">
        <v>14000</v>
      </c>
      <c r="J29" s="95">
        <v>14000</v>
      </c>
      <c r="K29" s="95">
        <v>19000</v>
      </c>
      <c r="L29" s="95">
        <v>14000</v>
      </c>
      <c r="M29" s="95">
        <v>14000</v>
      </c>
      <c r="N29" s="95">
        <v>14000</v>
      </c>
      <c r="P29" s="249"/>
      <c r="Q29" s="249">
        <f t="shared" si="2"/>
        <v>14666.666666666666</v>
      </c>
      <c r="R29" s="249"/>
      <c r="S29" s="250">
        <f t="shared" si="3"/>
        <v>176000</v>
      </c>
      <c r="T29" s="249"/>
      <c r="U29" s="249"/>
    </row>
    <row r="30" spans="1:21" s="38" customFormat="1" ht="33.75" customHeight="1" x14ac:dyDescent="0.25">
      <c r="A30" s="11" t="s">
        <v>105</v>
      </c>
      <c r="B30" s="34">
        <f>+B31</f>
        <v>10000</v>
      </c>
      <c r="C30" s="34">
        <f t="shared" ref="C30:N30" si="6">+C31</f>
        <v>0</v>
      </c>
      <c r="D30" s="34">
        <f t="shared" si="6"/>
        <v>0</v>
      </c>
      <c r="E30" s="34">
        <f t="shared" si="6"/>
        <v>0</v>
      </c>
      <c r="F30" s="34">
        <f t="shared" si="6"/>
        <v>0</v>
      </c>
      <c r="G30" s="34">
        <f t="shared" si="6"/>
        <v>0</v>
      </c>
      <c r="H30" s="34">
        <f t="shared" si="6"/>
        <v>0</v>
      </c>
      <c r="I30" s="34">
        <f t="shared" si="6"/>
        <v>0</v>
      </c>
      <c r="J30" s="34">
        <f t="shared" si="6"/>
        <v>5000</v>
      </c>
      <c r="K30" s="34">
        <f t="shared" si="6"/>
        <v>0</v>
      </c>
      <c r="L30" s="34">
        <f t="shared" si="6"/>
        <v>0</v>
      </c>
      <c r="M30" s="34">
        <f t="shared" si="6"/>
        <v>5000</v>
      </c>
      <c r="N30" s="34">
        <f t="shared" si="6"/>
        <v>0</v>
      </c>
      <c r="P30" s="251">
        <f>+'Art 1-12 (2)'!P192:S192</f>
        <v>10000</v>
      </c>
      <c r="Q30" s="249">
        <f t="shared" si="2"/>
        <v>833.33333333333337</v>
      </c>
      <c r="R30" s="252"/>
      <c r="S30" s="250">
        <f t="shared" si="3"/>
        <v>10000</v>
      </c>
      <c r="T30" s="252"/>
      <c r="U30" s="252"/>
    </row>
    <row r="31" spans="1:21" s="33" customFormat="1" ht="21.75" customHeight="1" x14ac:dyDescent="0.25">
      <c r="A31" s="12" t="s">
        <v>106</v>
      </c>
      <c r="B31" s="35">
        <v>10000</v>
      </c>
      <c r="C31" s="35"/>
      <c r="D31" s="35"/>
      <c r="E31" s="35"/>
      <c r="F31" s="35"/>
      <c r="G31" s="35"/>
      <c r="H31" s="35"/>
      <c r="I31" s="35"/>
      <c r="J31" s="35">
        <v>5000</v>
      </c>
      <c r="K31" s="35"/>
      <c r="L31" s="35"/>
      <c r="M31" s="35">
        <v>5000</v>
      </c>
      <c r="N31" s="35"/>
      <c r="P31" s="249"/>
      <c r="Q31" s="249">
        <f t="shared" si="2"/>
        <v>833.33333333333337</v>
      </c>
      <c r="R31" s="249"/>
      <c r="S31" s="250">
        <f t="shared" si="3"/>
        <v>10000</v>
      </c>
      <c r="T31" s="249"/>
      <c r="U31" s="249"/>
    </row>
    <row r="32" spans="1:21" s="38" customFormat="1" ht="33.75" customHeight="1" x14ac:dyDescent="0.25">
      <c r="A32" s="11" t="s">
        <v>107</v>
      </c>
      <c r="B32" s="34">
        <f>SUM(B33:B35)</f>
        <v>250000</v>
      </c>
      <c r="C32" s="34">
        <f t="shared" ref="C32:N32" si="7">SUM(C33:C35)</f>
        <v>0</v>
      </c>
      <c r="D32" s="34">
        <f t="shared" si="7"/>
        <v>0</v>
      </c>
      <c r="E32" s="34">
        <f t="shared" si="7"/>
        <v>0</v>
      </c>
      <c r="F32" s="34">
        <f t="shared" si="7"/>
        <v>50000</v>
      </c>
      <c r="G32" s="34">
        <f t="shared" si="7"/>
        <v>0</v>
      </c>
      <c r="H32" s="34">
        <f t="shared" si="7"/>
        <v>30000</v>
      </c>
      <c r="I32" s="34">
        <f t="shared" si="7"/>
        <v>0</v>
      </c>
      <c r="J32" s="34">
        <f t="shared" si="7"/>
        <v>70000</v>
      </c>
      <c r="K32" s="34">
        <f t="shared" si="7"/>
        <v>50000</v>
      </c>
      <c r="L32" s="34">
        <f t="shared" si="7"/>
        <v>0</v>
      </c>
      <c r="M32" s="34">
        <f t="shared" si="7"/>
        <v>50000</v>
      </c>
      <c r="N32" s="34">
        <f t="shared" si="7"/>
        <v>0</v>
      </c>
      <c r="P32" s="251">
        <f>+'Art 1-12 (2)'!P195:S195</f>
        <v>250000</v>
      </c>
      <c r="Q32" s="249">
        <f t="shared" si="2"/>
        <v>20833.333333333332</v>
      </c>
      <c r="R32" s="252"/>
      <c r="S32" s="250">
        <f t="shared" si="3"/>
        <v>250000</v>
      </c>
      <c r="T32" s="252"/>
      <c r="U32" s="252"/>
    </row>
    <row r="33" spans="1:21" s="33" customFormat="1" ht="21.75" customHeight="1" x14ac:dyDescent="0.25">
      <c r="A33" s="12" t="s">
        <v>319</v>
      </c>
      <c r="B33" s="35">
        <v>150000</v>
      </c>
      <c r="C33" s="35"/>
      <c r="D33" s="35"/>
      <c r="E33" s="35"/>
      <c r="F33" s="35">
        <v>50000</v>
      </c>
      <c r="G33" s="35">
        <v>0</v>
      </c>
      <c r="H33" s="35">
        <v>0</v>
      </c>
      <c r="I33" s="35">
        <v>0</v>
      </c>
      <c r="J33" s="35">
        <v>50000</v>
      </c>
      <c r="K33" s="35">
        <v>0</v>
      </c>
      <c r="L33" s="35">
        <v>0</v>
      </c>
      <c r="M33" s="35">
        <v>50000</v>
      </c>
      <c r="N33" s="35">
        <v>0</v>
      </c>
      <c r="P33" s="249"/>
      <c r="Q33" s="249">
        <f t="shared" si="2"/>
        <v>12500</v>
      </c>
      <c r="R33" s="249"/>
      <c r="S33" s="250">
        <f t="shared" si="3"/>
        <v>150000</v>
      </c>
      <c r="T33" s="249"/>
      <c r="U33" s="249"/>
    </row>
    <row r="34" spans="1:21" s="33" customFormat="1" ht="21.75" customHeight="1" x14ac:dyDescent="0.25">
      <c r="A34" s="12" t="s">
        <v>598</v>
      </c>
      <c r="B34" s="35">
        <v>80000</v>
      </c>
      <c r="C34" s="35"/>
      <c r="D34" s="35"/>
      <c r="E34" s="35"/>
      <c r="F34" s="35"/>
      <c r="G34" s="35"/>
      <c r="H34" s="35">
        <v>30000</v>
      </c>
      <c r="I34" s="35"/>
      <c r="J34" s="35"/>
      <c r="K34" s="35">
        <v>50000</v>
      </c>
      <c r="L34" s="35"/>
      <c r="M34" s="35"/>
      <c r="N34" s="35"/>
      <c r="P34" s="249"/>
      <c r="Q34" s="249">
        <f t="shared" si="2"/>
        <v>6666.666666666667</v>
      </c>
      <c r="R34" s="249"/>
      <c r="S34" s="250">
        <f t="shared" si="3"/>
        <v>80000</v>
      </c>
      <c r="T34" s="249"/>
      <c r="U34" s="249"/>
    </row>
    <row r="35" spans="1:21" s="33" customFormat="1" ht="33.75" customHeight="1" x14ac:dyDescent="0.25">
      <c r="A35" s="12" t="s">
        <v>320</v>
      </c>
      <c r="B35" s="35">
        <v>20000</v>
      </c>
      <c r="C35" s="35">
        <v>0</v>
      </c>
      <c r="D35" s="35">
        <v>0</v>
      </c>
      <c r="E35" s="35"/>
      <c r="F35" s="35">
        <v>0</v>
      </c>
      <c r="G35" s="35">
        <v>0</v>
      </c>
      <c r="H35" s="35">
        <v>0</v>
      </c>
      <c r="I35" s="35">
        <v>0</v>
      </c>
      <c r="J35" s="35">
        <v>20000</v>
      </c>
      <c r="K35" s="35">
        <v>0</v>
      </c>
      <c r="L35" s="35">
        <v>0</v>
      </c>
      <c r="M35" s="35">
        <v>0</v>
      </c>
      <c r="N35" s="35">
        <v>0</v>
      </c>
      <c r="P35" s="249"/>
      <c r="Q35" s="249">
        <f t="shared" si="2"/>
        <v>1666.6666666666667</v>
      </c>
      <c r="R35" s="249"/>
      <c r="S35" s="250">
        <f t="shared" si="3"/>
        <v>20000</v>
      </c>
      <c r="T35" s="249"/>
      <c r="U35" s="249"/>
    </row>
    <row r="36" spans="1:21" s="38" customFormat="1" ht="24" customHeight="1" x14ac:dyDescent="0.25">
      <c r="A36" s="11" t="s">
        <v>108</v>
      </c>
      <c r="B36" s="34">
        <f>SUM(B37:B41)</f>
        <v>6767117.0099999998</v>
      </c>
      <c r="C36" s="34">
        <f t="shared" ref="C36:N36" si="8">SUM(C37:C41)</f>
        <v>0</v>
      </c>
      <c r="D36" s="34">
        <f t="shared" si="8"/>
        <v>0</v>
      </c>
      <c r="E36" s="34">
        <f t="shared" si="8"/>
        <v>500000</v>
      </c>
      <c r="F36" s="34">
        <f t="shared" si="8"/>
        <v>480000</v>
      </c>
      <c r="G36" s="34">
        <f t="shared" si="8"/>
        <v>1370000</v>
      </c>
      <c r="H36" s="34">
        <f t="shared" si="8"/>
        <v>800000</v>
      </c>
      <c r="I36" s="34">
        <f t="shared" si="8"/>
        <v>1120000</v>
      </c>
      <c r="J36" s="34">
        <f t="shared" si="8"/>
        <v>650000</v>
      </c>
      <c r="K36" s="34">
        <f t="shared" si="8"/>
        <v>870000</v>
      </c>
      <c r="L36" s="34">
        <f t="shared" si="8"/>
        <v>585000</v>
      </c>
      <c r="M36" s="34">
        <f t="shared" si="8"/>
        <v>392117.01</v>
      </c>
      <c r="N36" s="34">
        <f t="shared" si="8"/>
        <v>0</v>
      </c>
      <c r="P36" s="252"/>
      <c r="Q36" s="249">
        <f t="shared" si="2"/>
        <v>563926.41749999998</v>
      </c>
      <c r="R36" s="252"/>
      <c r="S36" s="250">
        <f t="shared" si="3"/>
        <v>6767117.0099999998</v>
      </c>
      <c r="T36" s="252"/>
      <c r="U36" s="252"/>
    </row>
    <row r="37" spans="1:21" s="38" customFormat="1" ht="24" customHeight="1" x14ac:dyDescent="0.25">
      <c r="A37" s="12" t="s">
        <v>599</v>
      </c>
      <c r="B37" s="35">
        <v>1600000</v>
      </c>
      <c r="C37" s="34"/>
      <c r="D37" s="34"/>
      <c r="E37" s="34"/>
      <c r="F37" s="34">
        <v>480000</v>
      </c>
      <c r="G37" s="34">
        <v>250000</v>
      </c>
      <c r="H37" s="34">
        <v>350000</v>
      </c>
      <c r="I37" s="34">
        <v>520000</v>
      </c>
      <c r="J37" s="34"/>
      <c r="K37" s="34"/>
      <c r="L37" s="34"/>
      <c r="M37" s="34"/>
      <c r="N37" s="34"/>
      <c r="P37" s="252"/>
      <c r="Q37" s="249">
        <f t="shared" ref="Q37:Q41" si="9">+B37/12</f>
        <v>133333.33333333334</v>
      </c>
      <c r="R37" s="252"/>
      <c r="S37" s="250">
        <f t="shared" ref="S37:S41" si="10">SUM(C37:N37)</f>
        <v>1600000</v>
      </c>
      <c r="T37" s="252"/>
      <c r="U37" s="252"/>
    </row>
    <row r="38" spans="1:21" s="38" customFormat="1" ht="24" customHeight="1" x14ac:dyDescent="0.25">
      <c r="A38" s="12" t="s">
        <v>600</v>
      </c>
      <c r="B38" s="35">
        <v>900000</v>
      </c>
      <c r="C38" s="34"/>
      <c r="D38" s="34"/>
      <c r="E38" s="34"/>
      <c r="F38" s="34"/>
      <c r="G38" s="34">
        <v>270000</v>
      </c>
      <c r="H38" s="34"/>
      <c r="I38" s="34">
        <v>300000</v>
      </c>
      <c r="J38" s="34"/>
      <c r="K38" s="34">
        <v>330000</v>
      </c>
      <c r="L38" s="34"/>
      <c r="M38" s="34"/>
      <c r="N38" s="34"/>
      <c r="P38" s="252"/>
      <c r="Q38" s="249">
        <f t="shared" si="9"/>
        <v>75000</v>
      </c>
      <c r="R38" s="252"/>
      <c r="S38" s="250">
        <f t="shared" si="10"/>
        <v>900000</v>
      </c>
      <c r="T38" s="252"/>
      <c r="U38" s="252"/>
    </row>
    <row r="39" spans="1:21" s="38" customFormat="1" ht="60.75" customHeight="1" x14ac:dyDescent="0.25">
      <c r="A39" s="12" t="s">
        <v>243</v>
      </c>
      <c r="B39" s="35"/>
      <c r="C39" s="34"/>
      <c r="D39" s="34"/>
      <c r="E39" s="34"/>
      <c r="F39" s="34"/>
      <c r="G39" s="34"/>
      <c r="H39" s="34"/>
      <c r="I39" s="34"/>
      <c r="J39" s="34"/>
      <c r="K39" s="34"/>
      <c r="L39" s="34"/>
      <c r="M39" s="34"/>
      <c r="N39" s="34"/>
      <c r="P39" s="252"/>
      <c r="Q39" s="249">
        <f t="shared" si="9"/>
        <v>0</v>
      </c>
      <c r="R39" s="252"/>
      <c r="S39" s="250">
        <f t="shared" si="10"/>
        <v>0</v>
      </c>
      <c r="T39" s="252"/>
      <c r="U39" s="252"/>
    </row>
    <row r="40" spans="1:21" s="38" customFormat="1" ht="43.5" customHeight="1" x14ac:dyDescent="0.25">
      <c r="A40" s="12" t="s">
        <v>245</v>
      </c>
      <c r="B40" s="35">
        <v>4267117.01</v>
      </c>
      <c r="C40" s="34"/>
      <c r="D40" s="34"/>
      <c r="E40" s="34">
        <v>500000</v>
      </c>
      <c r="F40" s="34"/>
      <c r="G40" s="34">
        <v>850000</v>
      </c>
      <c r="H40" s="34">
        <v>450000</v>
      </c>
      <c r="I40" s="34">
        <v>300000</v>
      </c>
      <c r="J40" s="34">
        <v>650000</v>
      </c>
      <c r="K40" s="34">
        <v>540000</v>
      </c>
      <c r="L40" s="34">
        <v>585000</v>
      </c>
      <c r="M40" s="34">
        <v>392117.01</v>
      </c>
      <c r="N40" s="34"/>
      <c r="P40" s="252"/>
      <c r="Q40" s="249">
        <f t="shared" si="9"/>
        <v>355593.08416666667</v>
      </c>
      <c r="R40" s="252"/>
      <c r="S40" s="250">
        <f>SUM(C40:N40)</f>
        <v>4267117.01</v>
      </c>
      <c r="T40" s="251">
        <f>+B40-S40</f>
        <v>0</v>
      </c>
      <c r="U40" s="252"/>
    </row>
    <row r="41" spans="1:21" s="38" customFormat="1" ht="41.25" customHeight="1" x14ac:dyDescent="0.25">
      <c r="A41" s="12" t="s">
        <v>247</v>
      </c>
      <c r="B41" s="35"/>
      <c r="C41" s="34"/>
      <c r="D41" s="34"/>
      <c r="E41" s="34"/>
      <c r="F41" s="34"/>
      <c r="G41" s="34"/>
      <c r="H41" s="34"/>
      <c r="I41" s="34"/>
      <c r="J41" s="34"/>
      <c r="K41" s="34"/>
      <c r="L41" s="34"/>
      <c r="M41" s="34"/>
      <c r="N41" s="34"/>
      <c r="P41" s="252"/>
      <c r="Q41" s="249">
        <f t="shared" si="9"/>
        <v>0</v>
      </c>
      <c r="R41" s="252"/>
      <c r="S41" s="250">
        <f t="shared" si="10"/>
        <v>0</v>
      </c>
      <c r="T41" s="252">
        <v>282882.99</v>
      </c>
      <c r="U41" s="252"/>
    </row>
    <row r="42" spans="1:21" s="33" customFormat="1" x14ac:dyDescent="0.25">
      <c r="A42" s="37"/>
      <c r="B42" s="37"/>
      <c r="C42" s="37"/>
      <c r="D42" s="37"/>
      <c r="E42" s="37"/>
      <c r="F42" s="37"/>
      <c r="P42" s="249"/>
      <c r="Q42" s="249"/>
      <c r="R42" s="249"/>
      <c r="S42" s="249"/>
      <c r="T42" s="249"/>
      <c r="U42" s="249"/>
    </row>
    <row r="43" spans="1:21" ht="30.75" customHeight="1" x14ac:dyDescent="0.25">
      <c r="A43" s="460" t="s">
        <v>95</v>
      </c>
      <c r="B43" s="460"/>
      <c r="C43" s="460"/>
      <c r="D43" s="460"/>
      <c r="E43" s="460"/>
      <c r="F43" s="460"/>
      <c r="G43" s="460"/>
      <c r="H43" s="460"/>
      <c r="I43" s="460"/>
      <c r="J43" s="460"/>
      <c r="K43" s="460"/>
      <c r="L43" s="460"/>
      <c r="M43" s="460"/>
      <c r="N43" s="460"/>
    </row>
  </sheetData>
  <mergeCells count="3">
    <mergeCell ref="A2:N3"/>
    <mergeCell ref="A43:N43"/>
    <mergeCell ref="A5:N5"/>
  </mergeCells>
  <pageMargins left="0.51181102362204722" right="0.51181102362204722" top="0.74803149606299213" bottom="0.74803149606299213" header="0.31496062992125984" footer="0.31496062992125984"/>
  <pageSetup scale="76"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F24"/>
  <sheetViews>
    <sheetView topLeftCell="A19" zoomScaleNormal="100" workbookViewId="0">
      <selection activeCell="E43" sqref="E43"/>
    </sheetView>
  </sheetViews>
  <sheetFormatPr baseColWidth="10" defaultRowHeight="15" x14ac:dyDescent="0.25"/>
  <cols>
    <col min="1" max="1" width="33.140625" style="3" customWidth="1"/>
    <col min="2" max="4" width="11.42578125" style="3"/>
    <col min="5" max="5" width="10" style="3" customWidth="1"/>
    <col min="6" max="6" width="11.42578125" style="3"/>
    <col min="7" max="7" width="1.140625" style="3" customWidth="1"/>
    <col min="8" max="16384" width="11.42578125" style="3"/>
  </cols>
  <sheetData>
    <row r="2" spans="1:6" ht="19.5" customHeight="1" x14ac:dyDescent="0.25">
      <c r="A2" s="309" t="s">
        <v>396</v>
      </c>
      <c r="B2" s="309"/>
      <c r="C2" s="309"/>
      <c r="D2" s="309"/>
      <c r="E2" s="309"/>
      <c r="F2" s="309"/>
    </row>
    <row r="3" spans="1:6" ht="19.5" customHeight="1" x14ac:dyDescent="0.25">
      <c r="A3" s="309"/>
      <c r="B3" s="309"/>
      <c r="C3" s="309"/>
      <c r="D3" s="309"/>
      <c r="E3" s="309"/>
      <c r="F3" s="309"/>
    </row>
    <row r="4" spans="1:6" ht="19.5" customHeight="1" x14ac:dyDescent="0.25">
      <c r="A4" s="309"/>
      <c r="B4" s="309"/>
      <c r="C4" s="309"/>
      <c r="D4" s="309"/>
      <c r="E4" s="309"/>
      <c r="F4" s="309"/>
    </row>
    <row r="5" spans="1:6" ht="19.5" customHeight="1" x14ac:dyDescent="0.25">
      <c r="A5" s="309"/>
      <c r="B5" s="309"/>
      <c r="C5" s="309"/>
      <c r="D5" s="309"/>
      <c r="E5" s="309"/>
      <c r="F5" s="309"/>
    </row>
    <row r="6" spans="1:6" ht="12.75" customHeight="1" x14ac:dyDescent="0.25">
      <c r="A6" s="309"/>
      <c r="B6" s="309"/>
      <c r="C6" s="309"/>
      <c r="D6" s="309"/>
      <c r="E6" s="309"/>
      <c r="F6" s="309"/>
    </row>
    <row r="7" spans="1:6" ht="19.5" customHeight="1" x14ac:dyDescent="0.25">
      <c r="A7" s="309"/>
      <c r="B7" s="309"/>
      <c r="C7" s="309"/>
      <c r="D7" s="309"/>
      <c r="E7" s="309"/>
      <c r="F7" s="309"/>
    </row>
    <row r="9" spans="1:6" ht="54" customHeight="1" x14ac:dyDescent="0.25">
      <c r="A9" s="466" t="s">
        <v>397</v>
      </c>
      <c r="B9" s="466"/>
      <c r="C9" s="466"/>
      <c r="D9" s="466"/>
      <c r="E9" s="466"/>
      <c r="F9" s="466"/>
    </row>
    <row r="10" spans="1:6" ht="25.5" customHeight="1" x14ac:dyDescent="0.25">
      <c r="A10" s="466"/>
      <c r="B10" s="466"/>
      <c r="C10" s="466"/>
      <c r="D10" s="466"/>
      <c r="E10" s="466"/>
      <c r="F10" s="466"/>
    </row>
    <row r="11" spans="1:6" ht="4.5" customHeight="1" x14ac:dyDescent="0.25">
      <c r="A11" s="466"/>
      <c r="B11" s="466"/>
      <c r="C11" s="466"/>
      <c r="D11" s="466"/>
      <c r="E11" s="466"/>
      <c r="F11" s="466"/>
    </row>
    <row r="12" spans="1:6" ht="3.75" customHeight="1" x14ac:dyDescent="0.25"/>
    <row r="13" spans="1:6" x14ac:dyDescent="0.25">
      <c r="A13" s="304" t="s">
        <v>76</v>
      </c>
      <c r="B13" s="304"/>
      <c r="C13" s="304"/>
      <c r="D13" s="304"/>
      <c r="E13" s="304"/>
      <c r="F13" s="304"/>
    </row>
    <row r="14" spans="1:6" x14ac:dyDescent="0.25">
      <c r="A14" s="304"/>
      <c r="B14" s="304"/>
      <c r="C14" s="304"/>
      <c r="D14" s="304"/>
      <c r="E14" s="304"/>
      <c r="F14" s="304"/>
    </row>
    <row r="17" spans="1:6" ht="15.75" x14ac:dyDescent="0.25">
      <c r="A17" s="300" t="s">
        <v>77</v>
      </c>
      <c r="B17" s="300"/>
      <c r="C17" s="300"/>
      <c r="D17" s="300"/>
      <c r="E17" s="300"/>
      <c r="F17" s="300"/>
    </row>
    <row r="19" spans="1:6" ht="15.75" customHeight="1" x14ac:dyDescent="0.25">
      <c r="A19" s="309" t="s">
        <v>601</v>
      </c>
      <c r="B19" s="309"/>
      <c r="C19" s="309"/>
      <c r="D19" s="309"/>
      <c r="E19" s="309"/>
      <c r="F19" s="309"/>
    </row>
    <row r="20" spans="1:6" ht="19.5" customHeight="1" x14ac:dyDescent="0.25">
      <c r="A20" s="309"/>
      <c r="B20" s="309"/>
      <c r="C20" s="309"/>
      <c r="D20" s="309"/>
      <c r="E20" s="309"/>
      <c r="F20" s="309"/>
    </row>
    <row r="22" spans="1:6" ht="19.5" customHeight="1" x14ac:dyDescent="0.25">
      <c r="A22" s="465" t="s">
        <v>78</v>
      </c>
      <c r="B22" s="465"/>
      <c r="C22" s="465"/>
      <c r="D22" s="465"/>
      <c r="E22" s="465"/>
      <c r="F22" s="465"/>
    </row>
    <row r="23" spans="1:6" ht="9.75" customHeight="1" x14ac:dyDescent="0.25">
      <c r="A23" s="13"/>
      <c r="B23" s="13"/>
      <c r="C23" s="13"/>
      <c r="D23" s="13"/>
      <c r="E23" s="13"/>
      <c r="F23" s="13"/>
    </row>
    <row r="24" spans="1:6" ht="39" customHeight="1" x14ac:dyDescent="0.25">
      <c r="A24" s="464"/>
      <c r="B24" s="464"/>
      <c r="C24" s="464"/>
      <c r="D24" s="464"/>
      <c r="E24" s="464"/>
      <c r="F24" s="464"/>
    </row>
  </sheetData>
  <mergeCells count="7">
    <mergeCell ref="A24:F24"/>
    <mergeCell ref="A22:F22"/>
    <mergeCell ref="A2:F7"/>
    <mergeCell ref="A9:F11"/>
    <mergeCell ref="A13:F14"/>
    <mergeCell ref="A17:F17"/>
    <mergeCell ref="A19:F20"/>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13"/>
  <sheetViews>
    <sheetView topLeftCell="A7" zoomScale="80" zoomScaleNormal="80" workbookViewId="0">
      <selection activeCell="J19" sqref="J19"/>
    </sheetView>
  </sheetViews>
  <sheetFormatPr baseColWidth="10" defaultRowHeight="15" x14ac:dyDescent="0.25"/>
  <cols>
    <col min="1" max="1" width="11.42578125" style="3"/>
    <col min="2" max="3" width="3.7109375" style="3" customWidth="1"/>
    <col min="4" max="4" width="48.140625" style="149" customWidth="1"/>
    <col min="5" max="6" width="18.42578125" style="3" customWidth="1"/>
    <col min="7" max="8" width="15.7109375" style="3" customWidth="1"/>
    <col min="9" max="9" width="11.42578125" style="3"/>
    <col min="10" max="10" width="16" style="3" bestFit="1" customWidth="1"/>
    <col min="11" max="11" width="13.5703125" style="3" bestFit="1" customWidth="1"/>
    <col min="12" max="16384" width="11.42578125" style="3"/>
  </cols>
  <sheetData>
    <row r="3" spans="2:11" ht="48.75" customHeight="1" x14ac:dyDescent="0.25">
      <c r="B3" s="467" t="s">
        <v>602</v>
      </c>
      <c r="C3" s="467"/>
      <c r="D3" s="467"/>
      <c r="E3" s="467"/>
      <c r="F3" s="467"/>
      <c r="G3" s="467"/>
      <c r="H3" s="467"/>
    </row>
    <row r="4" spans="2:11" ht="24.75" customHeight="1" x14ac:dyDescent="0.25">
      <c r="B4" s="177"/>
      <c r="C4" s="177"/>
      <c r="D4" s="177"/>
      <c r="E4" s="177"/>
      <c r="F4" s="177"/>
      <c r="G4" s="177"/>
      <c r="H4" s="177"/>
    </row>
    <row r="5" spans="2:11" ht="24.75" customHeight="1" x14ac:dyDescent="0.25">
      <c r="B5" s="469" t="s">
        <v>433</v>
      </c>
      <c r="C5" s="469"/>
      <c r="D5" s="469"/>
      <c r="E5" s="469"/>
      <c r="F5" s="469"/>
      <c r="G5" s="469"/>
      <c r="H5" s="469"/>
    </row>
    <row r="6" spans="2:11" ht="6.75" customHeight="1" x14ac:dyDescent="0.25">
      <c r="B6" s="176"/>
      <c r="C6" s="176"/>
      <c r="D6" s="176"/>
      <c r="E6" s="176"/>
      <c r="F6" s="176"/>
      <c r="G6" s="176"/>
      <c r="H6" s="176"/>
    </row>
    <row r="7" spans="2:11" x14ac:dyDescent="0.25">
      <c r="B7" s="470" t="s">
        <v>434</v>
      </c>
      <c r="C7" s="470"/>
      <c r="D7" s="470"/>
    </row>
    <row r="8" spans="2:11" s="5" customFormat="1" ht="20.25" customHeight="1" x14ac:dyDescent="0.25">
      <c r="B8" s="484"/>
      <c r="C8" s="484"/>
      <c r="D8" s="484"/>
      <c r="E8" s="484"/>
      <c r="F8" s="484"/>
      <c r="G8" s="484"/>
      <c r="H8" s="484"/>
    </row>
    <row r="9" spans="2:11" s="5" customFormat="1" ht="20.25" customHeight="1" x14ac:dyDescent="0.25">
      <c r="B9" s="481" t="s">
        <v>604</v>
      </c>
      <c r="C9" s="482"/>
      <c r="D9" s="482"/>
      <c r="E9" s="482"/>
      <c r="F9" s="482"/>
      <c r="G9" s="482"/>
      <c r="H9" s="483"/>
    </row>
    <row r="10" spans="2:11" s="5" customFormat="1" ht="23.25" customHeight="1" x14ac:dyDescent="0.25">
      <c r="B10" s="481" t="s">
        <v>435</v>
      </c>
      <c r="C10" s="482"/>
      <c r="D10" s="482"/>
      <c r="E10" s="482"/>
      <c r="F10" s="482"/>
      <c r="G10" s="482"/>
      <c r="H10" s="483"/>
    </row>
    <row r="11" spans="2:11" s="5" customFormat="1" ht="13.5" customHeight="1" x14ac:dyDescent="0.25">
      <c r="B11" s="478" t="s">
        <v>436</v>
      </c>
      <c r="C11" s="479"/>
      <c r="D11" s="479"/>
      <c r="E11" s="479"/>
      <c r="F11" s="479"/>
      <c r="G11" s="479"/>
      <c r="H11" s="480"/>
    </row>
    <row r="12" spans="2:11" ht="23.25" customHeight="1" x14ac:dyDescent="0.25">
      <c r="B12" s="471" t="s">
        <v>437</v>
      </c>
      <c r="C12" s="472"/>
      <c r="D12" s="472"/>
      <c r="E12" s="472"/>
      <c r="F12" s="472"/>
      <c r="G12" s="472"/>
      <c r="H12" s="473"/>
    </row>
    <row r="13" spans="2:11" ht="25.5" customHeight="1" x14ac:dyDescent="0.25">
      <c r="B13" s="474" t="s">
        <v>438</v>
      </c>
      <c r="C13" s="475"/>
      <c r="D13" s="475"/>
      <c r="E13" s="120">
        <v>2024</v>
      </c>
      <c r="F13" s="121">
        <v>2025</v>
      </c>
      <c r="G13" s="122">
        <v>2026</v>
      </c>
      <c r="H13" s="121">
        <v>2027</v>
      </c>
    </row>
    <row r="14" spans="2:11" s="5" customFormat="1" ht="20.25" customHeight="1" x14ac:dyDescent="0.25">
      <c r="B14" s="476" t="s">
        <v>439</v>
      </c>
      <c r="C14" s="477"/>
      <c r="D14" s="123" t="s">
        <v>440</v>
      </c>
      <c r="E14" s="124">
        <f>SUM(E15:E23)</f>
        <v>2874566</v>
      </c>
      <c r="F14" s="125">
        <f t="shared" ref="F14:H14" si="0">SUM(F15:F23)</f>
        <v>2946430.15</v>
      </c>
      <c r="G14" s="125">
        <f t="shared" si="0"/>
        <v>0</v>
      </c>
      <c r="H14" s="125">
        <f t="shared" si="0"/>
        <v>0</v>
      </c>
    </row>
    <row r="15" spans="2:11" s="5" customFormat="1" ht="20.25" customHeight="1" x14ac:dyDescent="0.25">
      <c r="B15" s="126"/>
      <c r="C15" s="127" t="s">
        <v>441</v>
      </c>
      <c r="D15" s="128" t="s">
        <v>442</v>
      </c>
      <c r="E15" s="129">
        <v>648000</v>
      </c>
      <c r="F15" s="130">
        <f t="shared" ref="F15:F19" si="1">(+E15*2.5%)+E15</f>
        <v>664200</v>
      </c>
      <c r="G15" s="131"/>
      <c r="H15" s="132"/>
      <c r="K15" s="133"/>
    </row>
    <row r="16" spans="2:11" s="5" customFormat="1" ht="20.25" customHeight="1" x14ac:dyDescent="0.25">
      <c r="B16" s="126"/>
      <c r="C16" s="127" t="s">
        <v>443</v>
      </c>
      <c r="D16" s="128" t="s">
        <v>444</v>
      </c>
      <c r="E16" s="129">
        <v>664066</v>
      </c>
      <c r="F16" s="130">
        <f t="shared" si="1"/>
        <v>680667.65</v>
      </c>
      <c r="G16" s="131"/>
      <c r="H16" s="132"/>
      <c r="K16" s="133"/>
    </row>
    <row r="17" spans="2:11" s="5" customFormat="1" ht="33.75" customHeight="1" x14ac:dyDescent="0.25">
      <c r="B17" s="126"/>
      <c r="C17" s="127" t="s">
        <v>445</v>
      </c>
      <c r="D17" s="128" t="s">
        <v>48</v>
      </c>
      <c r="E17" s="129">
        <v>1532500</v>
      </c>
      <c r="F17" s="130">
        <f t="shared" si="1"/>
        <v>1570812.5</v>
      </c>
      <c r="G17" s="131"/>
      <c r="H17" s="132"/>
      <c r="J17" s="133"/>
      <c r="K17" s="133"/>
    </row>
    <row r="18" spans="2:11" s="5" customFormat="1" ht="20.25" customHeight="1" x14ac:dyDescent="0.25">
      <c r="B18" s="126"/>
      <c r="C18" s="127" t="s">
        <v>446</v>
      </c>
      <c r="D18" s="128" t="s">
        <v>447</v>
      </c>
      <c r="E18" s="129">
        <f>+'Art. 17'!B30</f>
        <v>10000</v>
      </c>
      <c r="F18" s="130">
        <f t="shared" si="1"/>
        <v>10250</v>
      </c>
      <c r="G18" s="131"/>
      <c r="H18" s="132"/>
      <c r="K18" s="133"/>
    </row>
    <row r="19" spans="2:11" s="5" customFormat="1" ht="20.25" customHeight="1" x14ac:dyDescent="0.25">
      <c r="B19" s="126"/>
      <c r="C19" s="127" t="s">
        <v>448</v>
      </c>
      <c r="D19" s="128" t="s">
        <v>49</v>
      </c>
      <c r="E19" s="129">
        <v>20000</v>
      </c>
      <c r="F19" s="130">
        <f t="shared" si="1"/>
        <v>20500</v>
      </c>
      <c r="G19" s="131"/>
      <c r="H19" s="132"/>
      <c r="K19" s="133"/>
    </row>
    <row r="20" spans="2:11" s="5" customFormat="1" ht="20.25" customHeight="1" x14ac:dyDescent="0.25">
      <c r="B20" s="126"/>
      <c r="C20" s="127" t="s">
        <v>449</v>
      </c>
      <c r="D20" s="128" t="s">
        <v>55</v>
      </c>
      <c r="E20" s="129"/>
      <c r="F20" s="132"/>
      <c r="G20" s="131"/>
      <c r="H20" s="132"/>
      <c r="K20" s="133"/>
    </row>
    <row r="21" spans="2:11" s="5" customFormat="1" ht="20.25" customHeight="1" x14ac:dyDescent="0.25">
      <c r="B21" s="126"/>
      <c r="C21" s="127" t="s">
        <v>450</v>
      </c>
      <c r="D21" s="128" t="s">
        <v>451</v>
      </c>
      <c r="E21" s="129"/>
      <c r="F21" s="132"/>
      <c r="G21" s="131"/>
      <c r="H21" s="132"/>
    </row>
    <row r="22" spans="2:11" s="5" customFormat="1" ht="20.25" customHeight="1" x14ac:dyDescent="0.25">
      <c r="B22" s="126"/>
      <c r="C22" s="127" t="s">
        <v>452</v>
      </c>
      <c r="D22" s="128" t="s">
        <v>453</v>
      </c>
      <c r="E22" s="129"/>
      <c r="F22" s="132"/>
      <c r="G22" s="131"/>
      <c r="H22" s="132"/>
    </row>
    <row r="23" spans="2:11" s="54" customFormat="1" x14ac:dyDescent="0.25">
      <c r="B23" s="126"/>
      <c r="C23" s="127" t="s">
        <v>454</v>
      </c>
      <c r="D23" s="128" t="s">
        <v>455</v>
      </c>
      <c r="E23" s="129"/>
      <c r="F23" s="132"/>
      <c r="G23" s="131"/>
      <c r="H23" s="132"/>
    </row>
    <row r="24" spans="2:11" ht="25.5" customHeight="1" x14ac:dyDescent="0.25">
      <c r="B24" s="134"/>
      <c r="C24" s="131"/>
      <c r="D24" s="128"/>
      <c r="E24" s="135"/>
      <c r="F24" s="136"/>
      <c r="G24" s="137"/>
      <c r="H24" s="136"/>
    </row>
    <row r="25" spans="2:11" s="5" customFormat="1" ht="20.25" customHeight="1" x14ac:dyDescent="0.25">
      <c r="B25" s="476" t="s">
        <v>456</v>
      </c>
      <c r="C25" s="477"/>
      <c r="D25" s="123" t="s">
        <v>457</v>
      </c>
      <c r="E25" s="138">
        <f>SUM(E26:E34)</f>
        <v>8230023.5</v>
      </c>
      <c r="F25" s="139">
        <f t="shared" ref="F25:H25" si="2">SUM(F26:F34)</f>
        <v>8435774.0875000004</v>
      </c>
      <c r="G25" s="139">
        <f t="shared" si="2"/>
        <v>0</v>
      </c>
      <c r="H25" s="139">
        <f t="shared" si="2"/>
        <v>0</v>
      </c>
    </row>
    <row r="26" spans="2:11" s="5" customFormat="1" ht="20.25" customHeight="1" x14ac:dyDescent="0.25">
      <c r="B26" s="126"/>
      <c r="C26" s="127" t="s">
        <v>458</v>
      </c>
      <c r="D26" s="128" t="s">
        <v>442</v>
      </c>
      <c r="E26" s="129">
        <f>+'Art 1-12 (2)'!Z81</f>
        <v>144000</v>
      </c>
      <c r="F26" s="130">
        <f t="shared" ref="F26:F34" si="3">(+E26*2.5%)+E26</f>
        <v>147600</v>
      </c>
      <c r="G26" s="131"/>
      <c r="H26" s="132"/>
      <c r="J26" s="133"/>
    </row>
    <row r="27" spans="2:11" s="5" customFormat="1" ht="20.25" customHeight="1" x14ac:dyDescent="0.25">
      <c r="B27" s="126"/>
      <c r="C27" s="127" t="s">
        <v>459</v>
      </c>
      <c r="D27" s="128" t="s">
        <v>444</v>
      </c>
      <c r="E27" s="129">
        <v>407480.5</v>
      </c>
      <c r="F27" s="130">
        <f t="shared" si="3"/>
        <v>417667.51250000001</v>
      </c>
      <c r="G27" s="131"/>
      <c r="H27" s="132"/>
    </row>
    <row r="28" spans="2:11" s="5" customFormat="1" ht="33.75" customHeight="1" x14ac:dyDescent="0.25">
      <c r="B28" s="126"/>
      <c r="C28" s="127" t="s">
        <v>460</v>
      </c>
      <c r="D28" s="128" t="s">
        <v>48</v>
      </c>
      <c r="E28" s="129">
        <v>681425.99</v>
      </c>
      <c r="F28" s="130">
        <f t="shared" si="3"/>
        <v>698461.63974999997</v>
      </c>
      <c r="G28" s="131"/>
      <c r="H28" s="132"/>
      <c r="K28" s="133"/>
    </row>
    <row r="29" spans="2:11" s="5" customFormat="1" ht="20.25" customHeight="1" x14ac:dyDescent="0.25">
      <c r="B29" s="126"/>
      <c r="C29" s="127" t="s">
        <v>297</v>
      </c>
      <c r="D29" s="128" t="s">
        <v>447</v>
      </c>
      <c r="E29" s="129"/>
      <c r="F29" s="130"/>
      <c r="G29" s="131"/>
      <c r="H29" s="132"/>
    </row>
    <row r="30" spans="2:11" s="5" customFormat="1" ht="20.25" customHeight="1" x14ac:dyDescent="0.25">
      <c r="B30" s="126"/>
      <c r="C30" s="127" t="s">
        <v>22</v>
      </c>
      <c r="D30" s="128" t="s">
        <v>49</v>
      </c>
      <c r="E30" s="129">
        <v>230000</v>
      </c>
      <c r="F30" s="130">
        <f t="shared" si="3"/>
        <v>235750</v>
      </c>
      <c r="G30" s="131"/>
      <c r="H30" s="132"/>
    </row>
    <row r="31" spans="2:11" s="5" customFormat="1" ht="20.25" customHeight="1" x14ac:dyDescent="0.25">
      <c r="B31" s="126"/>
      <c r="C31" s="127" t="s">
        <v>24</v>
      </c>
      <c r="D31" s="128" t="s">
        <v>55</v>
      </c>
      <c r="E31" s="129">
        <v>5767117.0099999998</v>
      </c>
      <c r="F31" s="130">
        <f t="shared" si="3"/>
        <v>5911294.9352500001</v>
      </c>
      <c r="G31" s="131"/>
      <c r="H31" s="132"/>
    </row>
    <row r="32" spans="2:11" s="5" customFormat="1" ht="20.25" customHeight="1" x14ac:dyDescent="0.25">
      <c r="B32" s="126"/>
      <c r="C32" s="127" t="s">
        <v>25</v>
      </c>
      <c r="D32" s="128" t="s">
        <v>451</v>
      </c>
      <c r="E32" s="129"/>
      <c r="F32" s="130"/>
      <c r="G32" s="131"/>
      <c r="H32" s="132"/>
    </row>
    <row r="33" spans="2:10" s="5" customFormat="1" ht="20.25" customHeight="1" x14ac:dyDescent="0.25">
      <c r="B33" s="126"/>
      <c r="C33" s="127" t="s">
        <v>299</v>
      </c>
      <c r="D33" s="128" t="s">
        <v>453</v>
      </c>
      <c r="E33" s="129"/>
      <c r="F33" s="130"/>
      <c r="G33" s="131"/>
      <c r="H33" s="132"/>
    </row>
    <row r="34" spans="2:10" x14ac:dyDescent="0.25">
      <c r="B34" s="126"/>
      <c r="C34" s="127" t="s">
        <v>33</v>
      </c>
      <c r="D34" s="128" t="s">
        <v>455</v>
      </c>
      <c r="E34" s="129">
        <v>1000000</v>
      </c>
      <c r="F34" s="130">
        <f t="shared" si="3"/>
        <v>1025000</v>
      </c>
      <c r="G34" s="131"/>
      <c r="H34" s="132"/>
    </row>
    <row r="35" spans="2:10" ht="25.5" customHeight="1" x14ac:dyDescent="0.25">
      <c r="B35" s="134"/>
      <c r="C35" s="54"/>
      <c r="D35" s="140"/>
      <c r="E35" s="135"/>
      <c r="F35" s="136"/>
      <c r="G35" s="137"/>
      <c r="H35" s="136"/>
    </row>
    <row r="36" spans="2:10" x14ac:dyDescent="0.25">
      <c r="B36" s="476" t="s">
        <v>461</v>
      </c>
      <c r="C36" s="477"/>
      <c r="D36" s="123" t="s">
        <v>462</v>
      </c>
      <c r="E36" s="141">
        <f>E25+E14</f>
        <v>11104589.5</v>
      </c>
      <c r="F36" s="141">
        <f t="shared" ref="F36:H36" si="4">F25+F14</f>
        <v>11382204.237500001</v>
      </c>
      <c r="G36" s="141">
        <f t="shared" si="4"/>
        <v>0</v>
      </c>
      <c r="H36" s="141">
        <f t="shared" si="4"/>
        <v>0</v>
      </c>
    </row>
    <row r="37" spans="2:10" x14ac:dyDescent="0.25">
      <c r="B37" s="142"/>
      <c r="C37" s="143"/>
      <c r="D37" s="144"/>
      <c r="E37" s="145"/>
      <c r="F37" s="145"/>
      <c r="G37" s="146"/>
      <c r="H37" s="145"/>
    </row>
    <row r="38" spans="2:10" ht="24.75" customHeight="1" x14ac:dyDescent="0.25">
      <c r="D38" s="147"/>
      <c r="E38" s="21"/>
      <c r="F38" s="237"/>
      <c r="G38" s="21"/>
      <c r="H38" s="21"/>
      <c r="J38" s="148"/>
    </row>
    <row r="39" spans="2:10" ht="64.5" customHeight="1" x14ac:dyDescent="0.25">
      <c r="B39" s="468" t="s">
        <v>463</v>
      </c>
      <c r="C39" s="468"/>
      <c r="D39" s="468"/>
      <c r="E39" s="468"/>
      <c r="F39" s="468"/>
      <c r="G39" s="468"/>
      <c r="H39" s="468"/>
    </row>
    <row r="40" spans="2:10" x14ac:dyDescent="0.25">
      <c r="D40" s="147"/>
      <c r="E40" s="21"/>
      <c r="F40" s="21"/>
      <c r="G40" s="21"/>
      <c r="H40" s="21"/>
    </row>
    <row r="41" spans="2:10" x14ac:dyDescent="0.25">
      <c r="D41" s="147"/>
      <c r="E41" s="21"/>
      <c r="F41" s="21"/>
      <c r="G41" s="21"/>
      <c r="H41" s="21"/>
    </row>
    <row r="42" spans="2:10" x14ac:dyDescent="0.25">
      <c r="D42" s="147"/>
      <c r="E42" s="21"/>
      <c r="F42" s="21"/>
      <c r="G42" s="21"/>
      <c r="H42" s="21"/>
    </row>
    <row r="43" spans="2:10" x14ac:dyDescent="0.25">
      <c r="D43" s="147"/>
      <c r="E43" s="21"/>
      <c r="F43" s="21"/>
      <c r="G43" s="21"/>
      <c r="H43" s="21"/>
    </row>
    <row r="44" spans="2:10" x14ac:dyDescent="0.25">
      <c r="D44" s="147"/>
      <c r="E44" s="21"/>
      <c r="F44" s="21"/>
      <c r="G44" s="21"/>
      <c r="H44" s="21"/>
    </row>
    <row r="45" spans="2:10" x14ac:dyDescent="0.25">
      <c r="D45" s="147"/>
      <c r="E45" s="21"/>
      <c r="F45" s="21"/>
      <c r="G45" s="21"/>
      <c r="H45" s="21"/>
    </row>
    <row r="46" spans="2:10" x14ac:dyDescent="0.25">
      <c r="D46" s="147"/>
      <c r="E46" s="21"/>
      <c r="F46" s="21"/>
      <c r="G46" s="21"/>
      <c r="H46" s="21"/>
    </row>
    <row r="47" spans="2:10" x14ac:dyDescent="0.25">
      <c r="D47" s="147"/>
      <c r="E47" s="21"/>
      <c r="F47" s="21"/>
      <c r="G47" s="21"/>
      <c r="H47" s="21"/>
    </row>
    <row r="48" spans="2:10" x14ac:dyDescent="0.25">
      <c r="D48" s="147"/>
      <c r="E48" s="21"/>
      <c r="F48" s="21"/>
      <c r="G48" s="21"/>
      <c r="H48" s="21"/>
    </row>
    <row r="49" spans="4:8" x14ac:dyDescent="0.25">
      <c r="D49" s="147"/>
      <c r="E49" s="21"/>
      <c r="F49" s="21"/>
      <c r="G49" s="21"/>
      <c r="H49" s="21"/>
    </row>
    <row r="50" spans="4:8" x14ac:dyDescent="0.25">
      <c r="D50" s="147"/>
      <c r="E50" s="21"/>
      <c r="F50" s="21"/>
      <c r="G50" s="21"/>
      <c r="H50" s="21"/>
    </row>
    <row r="51" spans="4:8" x14ac:dyDescent="0.25">
      <c r="D51" s="147"/>
      <c r="E51" s="21"/>
      <c r="F51" s="21"/>
      <c r="G51" s="21"/>
      <c r="H51" s="21"/>
    </row>
    <row r="52" spans="4:8" x14ac:dyDescent="0.25">
      <c r="D52" s="147"/>
      <c r="E52" s="21"/>
      <c r="F52" s="21"/>
      <c r="G52" s="21"/>
      <c r="H52" s="21"/>
    </row>
    <row r="53" spans="4:8" x14ac:dyDescent="0.25">
      <c r="D53" s="147"/>
      <c r="E53" s="21"/>
      <c r="F53" s="21"/>
      <c r="G53" s="21"/>
      <c r="H53" s="21"/>
    </row>
    <row r="54" spans="4:8" x14ac:dyDescent="0.25">
      <c r="D54" s="147"/>
      <c r="E54" s="21"/>
      <c r="F54" s="21"/>
      <c r="G54" s="21"/>
      <c r="H54" s="21"/>
    </row>
    <row r="55" spans="4:8" x14ac:dyDescent="0.25">
      <c r="D55" s="147"/>
      <c r="E55" s="21"/>
      <c r="F55" s="21"/>
      <c r="G55" s="21"/>
      <c r="H55" s="21"/>
    </row>
    <row r="56" spans="4:8" x14ac:dyDescent="0.25">
      <c r="D56" s="147"/>
      <c r="E56" s="21"/>
      <c r="F56" s="21"/>
      <c r="G56" s="21"/>
      <c r="H56" s="21"/>
    </row>
    <row r="57" spans="4:8" x14ac:dyDescent="0.25">
      <c r="D57" s="147"/>
      <c r="E57" s="21"/>
      <c r="F57" s="21"/>
      <c r="G57" s="21"/>
      <c r="H57" s="21"/>
    </row>
    <row r="58" spans="4:8" x14ac:dyDescent="0.25">
      <c r="D58" s="147"/>
      <c r="E58" s="21"/>
      <c r="F58" s="21"/>
      <c r="G58" s="21"/>
      <c r="H58" s="21"/>
    </row>
    <row r="59" spans="4:8" x14ac:dyDescent="0.25">
      <c r="D59" s="147"/>
      <c r="E59" s="21"/>
      <c r="F59" s="21"/>
      <c r="G59" s="21"/>
      <c r="H59" s="21"/>
    </row>
    <row r="60" spans="4:8" x14ac:dyDescent="0.25">
      <c r="D60" s="147"/>
      <c r="E60" s="21"/>
      <c r="F60" s="21"/>
      <c r="G60" s="21"/>
      <c r="H60" s="21"/>
    </row>
    <row r="61" spans="4:8" x14ac:dyDescent="0.25">
      <c r="D61" s="147"/>
      <c r="E61" s="21"/>
      <c r="F61" s="21"/>
      <c r="G61" s="21"/>
      <c r="H61" s="21"/>
    </row>
    <row r="62" spans="4:8" x14ac:dyDescent="0.25">
      <c r="D62" s="147"/>
      <c r="E62" s="21"/>
      <c r="F62" s="21"/>
      <c r="G62" s="21"/>
      <c r="H62" s="21"/>
    </row>
    <row r="63" spans="4:8" x14ac:dyDescent="0.25">
      <c r="D63" s="147"/>
      <c r="E63" s="21"/>
      <c r="F63" s="21"/>
      <c r="G63" s="21"/>
      <c r="H63" s="21"/>
    </row>
    <row r="64" spans="4:8" x14ac:dyDescent="0.25">
      <c r="D64" s="147"/>
      <c r="E64" s="21"/>
      <c r="F64" s="21"/>
      <c r="G64" s="21"/>
      <c r="H64" s="21"/>
    </row>
    <row r="65" spans="4:8" x14ac:dyDescent="0.25">
      <c r="D65" s="147"/>
      <c r="E65" s="21"/>
      <c r="F65" s="21"/>
      <c r="G65" s="21"/>
      <c r="H65" s="21"/>
    </row>
    <row r="66" spans="4:8" x14ac:dyDescent="0.25">
      <c r="D66" s="147"/>
      <c r="E66" s="21"/>
      <c r="F66" s="21"/>
      <c r="G66" s="21"/>
      <c r="H66" s="21"/>
    </row>
    <row r="67" spans="4:8" x14ac:dyDescent="0.25">
      <c r="D67" s="147"/>
      <c r="E67" s="21"/>
      <c r="F67" s="21"/>
      <c r="G67" s="21"/>
      <c r="H67" s="21"/>
    </row>
    <row r="68" spans="4:8" x14ac:dyDescent="0.25">
      <c r="D68" s="147"/>
      <c r="E68" s="21"/>
      <c r="F68" s="21"/>
      <c r="G68" s="21"/>
      <c r="H68" s="21"/>
    </row>
    <row r="69" spans="4:8" x14ac:dyDescent="0.25">
      <c r="D69" s="147"/>
      <c r="E69" s="21"/>
      <c r="F69" s="21"/>
      <c r="G69" s="21"/>
      <c r="H69" s="21"/>
    </row>
    <row r="70" spans="4:8" x14ac:dyDescent="0.25">
      <c r="D70" s="147"/>
      <c r="E70" s="21"/>
      <c r="F70" s="21"/>
      <c r="G70" s="21"/>
      <c r="H70" s="21"/>
    </row>
    <row r="71" spans="4:8" x14ac:dyDescent="0.25">
      <c r="D71" s="147"/>
      <c r="E71" s="21"/>
      <c r="F71" s="21"/>
      <c r="G71" s="21"/>
      <c r="H71" s="21"/>
    </row>
    <row r="72" spans="4:8" x14ac:dyDescent="0.25">
      <c r="D72" s="147"/>
      <c r="E72" s="21"/>
      <c r="F72" s="21"/>
      <c r="G72" s="21"/>
      <c r="H72" s="21"/>
    </row>
    <row r="73" spans="4:8" x14ac:dyDescent="0.25">
      <c r="D73" s="147"/>
      <c r="E73" s="21"/>
      <c r="F73" s="21"/>
      <c r="G73" s="21"/>
      <c r="H73" s="21"/>
    </row>
    <row r="74" spans="4:8" x14ac:dyDescent="0.25">
      <c r="D74" s="147"/>
      <c r="E74" s="21"/>
      <c r="F74" s="21"/>
      <c r="G74" s="21"/>
      <c r="H74" s="21"/>
    </row>
    <row r="75" spans="4:8" x14ac:dyDescent="0.25">
      <c r="D75" s="147"/>
      <c r="E75" s="21"/>
      <c r="F75" s="21"/>
      <c r="G75" s="21"/>
      <c r="H75" s="21"/>
    </row>
    <row r="76" spans="4:8" x14ac:dyDescent="0.25">
      <c r="D76" s="147"/>
      <c r="E76" s="21"/>
      <c r="F76" s="21"/>
      <c r="G76" s="21"/>
      <c r="H76" s="21"/>
    </row>
    <row r="77" spans="4:8" x14ac:dyDescent="0.25">
      <c r="D77" s="147"/>
      <c r="E77" s="21"/>
      <c r="F77" s="21"/>
      <c r="G77" s="21"/>
      <c r="H77" s="21"/>
    </row>
    <row r="78" spans="4:8" x14ac:dyDescent="0.25">
      <c r="D78" s="147"/>
      <c r="E78" s="21"/>
      <c r="F78" s="21"/>
      <c r="G78" s="21"/>
      <c r="H78" s="21"/>
    </row>
    <row r="79" spans="4:8" x14ac:dyDescent="0.25">
      <c r="D79" s="147"/>
      <c r="E79" s="21"/>
      <c r="F79" s="21"/>
      <c r="G79" s="21"/>
      <c r="H79" s="21"/>
    </row>
    <row r="80" spans="4:8" x14ac:dyDescent="0.25">
      <c r="D80" s="147"/>
      <c r="E80" s="21"/>
      <c r="F80" s="21"/>
      <c r="G80" s="21"/>
      <c r="H80" s="21"/>
    </row>
    <row r="81" spans="4:8" x14ac:dyDescent="0.25">
      <c r="D81" s="147"/>
      <c r="E81" s="21"/>
      <c r="F81" s="21"/>
      <c r="G81" s="21"/>
      <c r="H81" s="21"/>
    </row>
    <row r="82" spans="4:8" x14ac:dyDescent="0.25">
      <c r="D82" s="147"/>
      <c r="E82" s="21"/>
      <c r="F82" s="21"/>
      <c r="G82" s="21"/>
      <c r="H82" s="21"/>
    </row>
    <row r="83" spans="4:8" x14ac:dyDescent="0.25">
      <c r="D83" s="147"/>
      <c r="E83" s="21"/>
      <c r="F83" s="21"/>
      <c r="G83" s="21"/>
      <c r="H83" s="21"/>
    </row>
    <row r="84" spans="4:8" x14ac:dyDescent="0.25">
      <c r="D84" s="147"/>
      <c r="E84" s="21"/>
      <c r="F84" s="21"/>
      <c r="G84" s="21"/>
      <c r="H84" s="21"/>
    </row>
    <row r="85" spans="4:8" x14ac:dyDescent="0.25">
      <c r="D85" s="147"/>
      <c r="E85" s="21"/>
      <c r="F85" s="21"/>
      <c r="G85" s="21"/>
      <c r="H85" s="21"/>
    </row>
    <row r="86" spans="4:8" x14ac:dyDescent="0.25">
      <c r="D86" s="147"/>
      <c r="E86" s="21"/>
      <c r="F86" s="21"/>
      <c r="G86" s="21"/>
      <c r="H86" s="21"/>
    </row>
    <row r="87" spans="4:8" x14ac:dyDescent="0.25">
      <c r="D87" s="147"/>
      <c r="E87" s="21"/>
      <c r="F87" s="21"/>
      <c r="G87" s="21"/>
      <c r="H87" s="21"/>
    </row>
    <row r="88" spans="4:8" x14ac:dyDescent="0.25">
      <c r="D88" s="147"/>
      <c r="E88" s="21"/>
      <c r="F88" s="21"/>
      <c r="G88" s="21"/>
      <c r="H88" s="21"/>
    </row>
    <row r="89" spans="4:8" x14ac:dyDescent="0.25">
      <c r="D89" s="147"/>
      <c r="E89" s="21"/>
      <c r="F89" s="21"/>
      <c r="G89" s="21"/>
      <c r="H89" s="21"/>
    </row>
    <row r="90" spans="4:8" x14ac:dyDescent="0.25">
      <c r="D90" s="147"/>
      <c r="E90" s="21"/>
      <c r="F90" s="21"/>
      <c r="G90" s="21"/>
      <c r="H90" s="21"/>
    </row>
    <row r="91" spans="4:8" x14ac:dyDescent="0.25">
      <c r="D91" s="147"/>
      <c r="E91" s="21"/>
      <c r="F91" s="21"/>
      <c r="G91" s="21"/>
      <c r="H91" s="21"/>
    </row>
    <row r="92" spans="4:8" x14ac:dyDescent="0.25">
      <c r="D92" s="147"/>
      <c r="E92" s="21"/>
      <c r="F92" s="21"/>
      <c r="G92" s="21"/>
      <c r="H92" s="21"/>
    </row>
    <row r="93" spans="4:8" x14ac:dyDescent="0.25">
      <c r="D93" s="147"/>
      <c r="E93" s="21"/>
      <c r="F93" s="21"/>
      <c r="G93" s="21"/>
      <c r="H93" s="21"/>
    </row>
    <row r="94" spans="4:8" x14ac:dyDescent="0.25">
      <c r="D94" s="147"/>
      <c r="E94" s="21"/>
      <c r="F94" s="21"/>
      <c r="G94" s="21"/>
      <c r="H94" s="21"/>
    </row>
    <row r="95" spans="4:8" x14ac:dyDescent="0.25">
      <c r="D95" s="147"/>
      <c r="E95" s="21"/>
      <c r="F95" s="21"/>
      <c r="G95" s="21"/>
      <c r="H95" s="21"/>
    </row>
    <row r="96" spans="4:8" x14ac:dyDescent="0.25">
      <c r="D96" s="147"/>
      <c r="E96" s="21"/>
      <c r="F96" s="21"/>
      <c r="G96" s="21"/>
      <c r="H96" s="21"/>
    </row>
    <row r="97" spans="4:8" x14ac:dyDescent="0.25">
      <c r="D97" s="147"/>
      <c r="E97" s="21"/>
      <c r="F97" s="21"/>
      <c r="G97" s="21"/>
      <c r="H97" s="21"/>
    </row>
    <row r="98" spans="4:8" x14ac:dyDescent="0.25">
      <c r="D98" s="147"/>
      <c r="E98" s="21"/>
      <c r="F98" s="21"/>
      <c r="G98" s="21"/>
      <c r="H98" s="21"/>
    </row>
    <row r="99" spans="4:8" x14ac:dyDescent="0.25">
      <c r="D99" s="147"/>
      <c r="E99" s="21"/>
      <c r="F99" s="21"/>
      <c r="G99" s="21"/>
      <c r="H99" s="21"/>
    </row>
    <row r="100" spans="4:8" x14ac:dyDescent="0.25">
      <c r="D100" s="147"/>
      <c r="E100" s="21"/>
      <c r="F100" s="21"/>
      <c r="G100" s="21"/>
      <c r="H100" s="21"/>
    </row>
    <row r="101" spans="4:8" x14ac:dyDescent="0.25">
      <c r="D101" s="147"/>
      <c r="E101" s="21"/>
      <c r="F101" s="21"/>
      <c r="G101" s="21"/>
      <c r="H101" s="21"/>
    </row>
    <row r="102" spans="4:8" x14ac:dyDescent="0.25">
      <c r="D102" s="147"/>
      <c r="E102" s="21"/>
      <c r="F102" s="21"/>
      <c r="G102" s="21"/>
      <c r="H102" s="21"/>
    </row>
    <row r="103" spans="4:8" x14ac:dyDescent="0.25">
      <c r="D103" s="147"/>
      <c r="E103" s="21"/>
      <c r="F103" s="21"/>
      <c r="G103" s="21"/>
      <c r="H103" s="21"/>
    </row>
    <row r="104" spans="4:8" x14ac:dyDescent="0.25">
      <c r="D104" s="147"/>
      <c r="E104" s="21"/>
      <c r="F104" s="21"/>
      <c r="G104" s="21"/>
      <c r="H104" s="21"/>
    </row>
    <row r="105" spans="4:8" x14ac:dyDescent="0.25">
      <c r="D105" s="147"/>
      <c r="E105" s="21"/>
      <c r="F105" s="21"/>
      <c r="G105" s="21"/>
      <c r="H105" s="21"/>
    </row>
    <row r="106" spans="4:8" x14ac:dyDescent="0.25">
      <c r="D106" s="147"/>
      <c r="E106" s="21"/>
      <c r="F106" s="21"/>
      <c r="G106" s="21"/>
      <c r="H106" s="21"/>
    </row>
    <row r="107" spans="4:8" x14ac:dyDescent="0.25">
      <c r="D107" s="147"/>
      <c r="E107" s="21"/>
      <c r="F107" s="21"/>
      <c r="G107" s="21"/>
      <c r="H107" s="21"/>
    </row>
    <row r="108" spans="4:8" x14ac:dyDescent="0.25">
      <c r="D108" s="147"/>
      <c r="E108" s="21"/>
      <c r="F108" s="21"/>
      <c r="G108" s="21"/>
      <c r="H108" s="21"/>
    </row>
    <row r="109" spans="4:8" x14ac:dyDescent="0.25">
      <c r="D109" s="147"/>
      <c r="E109" s="21"/>
      <c r="F109" s="21"/>
      <c r="G109" s="21"/>
      <c r="H109" s="21"/>
    </row>
    <row r="110" spans="4:8" x14ac:dyDescent="0.25">
      <c r="D110" s="147"/>
      <c r="E110" s="21"/>
      <c r="F110" s="21"/>
      <c r="G110" s="21"/>
      <c r="H110" s="21"/>
    </row>
    <row r="111" spans="4:8" x14ac:dyDescent="0.25">
      <c r="D111" s="147"/>
      <c r="E111" s="21"/>
      <c r="F111" s="21"/>
      <c r="G111" s="21"/>
      <c r="H111" s="21"/>
    </row>
    <row r="112" spans="4:8" x14ac:dyDescent="0.25">
      <c r="D112" s="147"/>
      <c r="E112" s="21"/>
      <c r="F112" s="21"/>
      <c r="G112" s="21"/>
      <c r="H112" s="21"/>
    </row>
    <row r="113" spans="4:8" x14ac:dyDescent="0.25">
      <c r="D113" s="147"/>
      <c r="E113" s="21"/>
      <c r="F113" s="21"/>
      <c r="G113" s="21"/>
      <c r="H113" s="21"/>
    </row>
  </sheetData>
  <mergeCells count="13">
    <mergeCell ref="B3:H3"/>
    <mergeCell ref="B39:H39"/>
    <mergeCell ref="B5:H5"/>
    <mergeCell ref="B7:D7"/>
    <mergeCell ref="B12:H12"/>
    <mergeCell ref="B13:D13"/>
    <mergeCell ref="B14:C14"/>
    <mergeCell ref="B25:C25"/>
    <mergeCell ref="B36:C36"/>
    <mergeCell ref="B11:H11"/>
    <mergeCell ref="B10:H10"/>
    <mergeCell ref="B9:H9"/>
    <mergeCell ref="B8:H8"/>
  </mergeCells>
  <pageMargins left="0.7" right="0.7" top="0.75" bottom="0.75" header="0.3" footer="0.3"/>
  <pageSetup scale="65" fitToWidth="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J34"/>
  <sheetViews>
    <sheetView tabSelected="1" topLeftCell="A4" workbookViewId="0">
      <selection activeCell="A6" sqref="A6:G34"/>
    </sheetView>
  </sheetViews>
  <sheetFormatPr baseColWidth="10" defaultRowHeight="15" x14ac:dyDescent="0.25"/>
  <cols>
    <col min="1" max="1" width="5.85546875" customWidth="1"/>
    <col min="2" max="2" width="7.85546875" customWidth="1"/>
    <col min="3" max="3" width="21" customWidth="1"/>
    <col min="4" max="4" width="12.5703125" customWidth="1"/>
    <col min="5" max="5" width="13.140625" customWidth="1"/>
    <col min="6" max="6" width="13.85546875" customWidth="1"/>
    <col min="7" max="7" width="12.42578125" customWidth="1"/>
    <col min="10" max="12" width="12.7109375" bestFit="1" customWidth="1"/>
  </cols>
  <sheetData>
    <row r="2" spans="1:7" x14ac:dyDescent="0.25">
      <c r="A2" s="485"/>
      <c r="B2" s="485"/>
      <c r="C2" s="485"/>
      <c r="D2" s="485"/>
      <c r="E2" s="485"/>
      <c r="F2" s="485"/>
      <c r="G2" s="485"/>
    </row>
    <row r="3" spans="1:7" ht="20.25" customHeight="1" x14ac:dyDescent="0.25">
      <c r="A3" s="158"/>
      <c r="B3" s="158"/>
      <c r="C3" s="158"/>
      <c r="D3" s="158"/>
      <c r="E3" s="158"/>
      <c r="F3" s="158"/>
      <c r="G3" s="158"/>
    </row>
    <row r="4" spans="1:7" ht="23.25" customHeight="1" x14ac:dyDescent="0.25">
      <c r="A4" s="485" t="s">
        <v>465</v>
      </c>
      <c r="B4" s="485"/>
      <c r="C4" s="485"/>
      <c r="D4" s="485"/>
      <c r="E4" s="485"/>
      <c r="F4" s="485"/>
      <c r="G4" s="485"/>
    </row>
    <row r="6" spans="1:7" x14ac:dyDescent="0.25">
      <c r="A6" s="481" t="s">
        <v>604</v>
      </c>
      <c r="B6" s="482"/>
      <c r="C6" s="482"/>
      <c r="D6" s="482"/>
      <c r="E6" s="482"/>
      <c r="F6" s="482"/>
      <c r="G6" s="483"/>
    </row>
    <row r="7" spans="1:7" x14ac:dyDescent="0.25">
      <c r="A7" s="489" t="s">
        <v>466</v>
      </c>
      <c r="B7" s="490"/>
      <c r="C7" s="490"/>
      <c r="D7" s="490"/>
      <c r="E7" s="490"/>
      <c r="F7" s="490"/>
      <c r="G7" s="491"/>
    </row>
    <row r="8" spans="1:7" x14ac:dyDescent="0.25">
      <c r="A8" s="489" t="s">
        <v>464</v>
      </c>
      <c r="B8" s="490"/>
      <c r="C8" s="490"/>
      <c r="D8" s="490"/>
      <c r="E8" s="490"/>
      <c r="F8" s="490"/>
      <c r="G8" s="491"/>
    </row>
    <row r="9" spans="1:7" ht="12" customHeight="1" x14ac:dyDescent="0.25">
      <c r="A9" s="492" t="s">
        <v>437</v>
      </c>
      <c r="B9" s="493"/>
      <c r="C9" s="493"/>
      <c r="D9" s="493"/>
      <c r="E9" s="493"/>
      <c r="F9" s="493"/>
      <c r="G9" s="494"/>
    </row>
    <row r="10" spans="1:7" x14ac:dyDescent="0.25">
      <c r="A10" s="495" t="s">
        <v>438</v>
      </c>
      <c r="B10" s="496"/>
      <c r="C10" s="497"/>
      <c r="D10" s="150">
        <v>2020</v>
      </c>
      <c r="E10" s="159">
        <v>2021</v>
      </c>
      <c r="F10" s="151">
        <v>2022</v>
      </c>
      <c r="G10" s="151">
        <v>2023</v>
      </c>
    </row>
    <row r="11" spans="1:7" x14ac:dyDescent="0.25">
      <c r="A11" s="486" t="s">
        <v>439</v>
      </c>
      <c r="B11" s="487"/>
      <c r="C11" s="152" t="s">
        <v>440</v>
      </c>
      <c r="D11" s="160">
        <f>SUM(D12:D20)</f>
        <v>0</v>
      </c>
      <c r="E11" s="160">
        <f>SUM(E12:E20)</f>
        <v>0</v>
      </c>
      <c r="F11" s="161">
        <f>SUM(F12:F20)</f>
        <v>3030164.0500000003</v>
      </c>
      <c r="G11" s="162">
        <f>SUM(G12:G20)</f>
        <v>2015851.84</v>
      </c>
    </row>
    <row r="12" spans="1:7" x14ac:dyDescent="0.25">
      <c r="A12" s="163"/>
      <c r="B12" s="164" t="s">
        <v>441</v>
      </c>
      <c r="C12" s="165" t="s">
        <v>442</v>
      </c>
      <c r="D12" s="154"/>
      <c r="E12" s="154"/>
      <c r="F12" s="166">
        <v>343463.28</v>
      </c>
      <c r="G12" s="167">
        <v>432058.96</v>
      </c>
    </row>
    <row r="13" spans="1:7" x14ac:dyDescent="0.25">
      <c r="A13" s="163"/>
      <c r="B13" s="164" t="s">
        <v>443</v>
      </c>
      <c r="C13" s="165" t="s">
        <v>444</v>
      </c>
      <c r="D13" s="154"/>
      <c r="E13" s="154"/>
      <c r="F13" s="166">
        <v>602765.97</v>
      </c>
      <c r="G13" s="167">
        <v>360501.11</v>
      </c>
    </row>
    <row r="14" spans="1:7" x14ac:dyDescent="0.25">
      <c r="A14" s="163"/>
      <c r="B14" s="164" t="s">
        <v>445</v>
      </c>
      <c r="C14" s="165" t="s">
        <v>48</v>
      </c>
      <c r="D14" s="154"/>
      <c r="E14" s="154"/>
      <c r="F14" s="166">
        <v>2042371.2</v>
      </c>
      <c r="G14" s="167">
        <v>1285582.27</v>
      </c>
    </row>
    <row r="15" spans="1:7" ht="36" x14ac:dyDescent="0.25">
      <c r="A15" s="163"/>
      <c r="B15" s="164" t="s">
        <v>446</v>
      </c>
      <c r="C15" s="165" t="s">
        <v>447</v>
      </c>
      <c r="D15" s="154"/>
      <c r="E15" s="154"/>
      <c r="F15" s="166">
        <v>34285</v>
      </c>
      <c r="G15" s="167">
        <v>-30000</v>
      </c>
    </row>
    <row r="16" spans="1:7" ht="24" x14ac:dyDescent="0.25">
      <c r="A16" s="163"/>
      <c r="B16" s="164" t="s">
        <v>448</v>
      </c>
      <c r="C16" s="165" t="s">
        <v>49</v>
      </c>
      <c r="D16" s="154"/>
      <c r="E16" s="154"/>
      <c r="F16" s="166">
        <v>7278.6</v>
      </c>
      <c r="G16" s="167">
        <v>-32290.5</v>
      </c>
    </row>
    <row r="17" spans="1:10" x14ac:dyDescent="0.25">
      <c r="A17" s="163"/>
      <c r="B17" s="164" t="s">
        <v>449</v>
      </c>
      <c r="C17" s="165" t="s">
        <v>55</v>
      </c>
      <c r="D17" s="154"/>
      <c r="E17" s="154"/>
      <c r="F17" s="166"/>
      <c r="G17" s="167">
        <v>0</v>
      </c>
    </row>
    <row r="18" spans="1:10" ht="24" x14ac:dyDescent="0.25">
      <c r="A18" s="163"/>
      <c r="B18" s="164" t="s">
        <v>450</v>
      </c>
      <c r="C18" s="165" t="s">
        <v>451</v>
      </c>
      <c r="D18" s="154"/>
      <c r="E18" s="154"/>
      <c r="F18" s="166"/>
      <c r="G18" s="167"/>
    </row>
    <row r="19" spans="1:10" ht="24" x14ac:dyDescent="0.25">
      <c r="A19" s="163"/>
      <c r="B19" s="164" t="s">
        <v>452</v>
      </c>
      <c r="C19" s="165" t="s">
        <v>453</v>
      </c>
      <c r="D19" s="154"/>
      <c r="E19" s="154"/>
      <c r="F19" s="166"/>
      <c r="G19" s="167"/>
    </row>
    <row r="20" spans="1:10" x14ac:dyDescent="0.25">
      <c r="A20" s="163"/>
      <c r="B20" s="164" t="s">
        <v>454</v>
      </c>
      <c r="C20" s="165" t="s">
        <v>455</v>
      </c>
      <c r="D20" s="154"/>
      <c r="E20" s="154"/>
      <c r="F20" s="166"/>
      <c r="G20" s="167"/>
    </row>
    <row r="21" spans="1:10" x14ac:dyDescent="0.25">
      <c r="A21" s="486" t="s">
        <v>456</v>
      </c>
      <c r="B21" s="487"/>
      <c r="C21" s="152" t="s">
        <v>457</v>
      </c>
      <c r="D21" s="156">
        <f>SUM(D22:D30)</f>
        <v>0</v>
      </c>
      <c r="E21" s="156">
        <f>SUM(E22:E30)</f>
        <v>0</v>
      </c>
      <c r="F21" s="168">
        <f>SUM(F22:F30)</f>
        <v>8070845.2199999997</v>
      </c>
      <c r="G21" s="169">
        <f>SUM(G22:G30)</f>
        <v>2110617.56</v>
      </c>
      <c r="I21" s="66"/>
      <c r="J21" s="66"/>
    </row>
    <row r="22" spans="1:10" x14ac:dyDescent="0.25">
      <c r="A22" s="163"/>
      <c r="B22" s="164" t="s">
        <v>458</v>
      </c>
      <c r="C22" s="165" t="s">
        <v>442</v>
      </c>
      <c r="D22" s="154"/>
      <c r="E22" s="154"/>
      <c r="F22" s="166">
        <v>321626.64</v>
      </c>
      <c r="G22" s="167">
        <v>-180250</v>
      </c>
    </row>
    <row r="23" spans="1:10" x14ac:dyDescent="0.25">
      <c r="A23" s="163"/>
      <c r="B23" s="164" t="s">
        <v>459</v>
      </c>
      <c r="C23" s="165" t="s">
        <v>444</v>
      </c>
      <c r="D23" s="154"/>
      <c r="E23" s="154"/>
      <c r="F23" s="166">
        <v>100347.33</v>
      </c>
      <c r="G23" s="167">
        <v>480187.61</v>
      </c>
    </row>
    <row r="24" spans="1:10" x14ac:dyDescent="0.25">
      <c r="A24" s="163"/>
      <c r="B24" s="164" t="s">
        <v>460</v>
      </c>
      <c r="C24" s="165" t="s">
        <v>48</v>
      </c>
      <c r="D24" s="154"/>
      <c r="E24" s="154"/>
      <c r="F24" s="166">
        <v>300089.21000000002</v>
      </c>
      <c r="G24" s="167">
        <v>659947.63</v>
      </c>
    </row>
    <row r="25" spans="1:10" ht="36" x14ac:dyDescent="0.25">
      <c r="A25" s="163"/>
      <c r="B25" s="164" t="s">
        <v>297</v>
      </c>
      <c r="C25" s="165" t="s">
        <v>447</v>
      </c>
      <c r="D25" s="154"/>
      <c r="E25" s="154"/>
      <c r="F25" s="166">
        <v>8668</v>
      </c>
      <c r="G25" s="167">
        <v>0</v>
      </c>
    </row>
    <row r="26" spans="1:10" ht="24" x14ac:dyDescent="0.25">
      <c r="A26" s="163"/>
      <c r="B26" s="164" t="s">
        <v>22</v>
      </c>
      <c r="C26" s="165" t="s">
        <v>49</v>
      </c>
      <c r="D26" s="154"/>
      <c r="E26" s="154"/>
      <c r="F26" s="166"/>
      <c r="G26" s="167">
        <v>0</v>
      </c>
    </row>
    <row r="27" spans="1:10" x14ac:dyDescent="0.25">
      <c r="A27" s="163"/>
      <c r="B27" s="164" t="s">
        <v>24</v>
      </c>
      <c r="C27" s="165" t="s">
        <v>55</v>
      </c>
      <c r="D27" s="154"/>
      <c r="E27" s="154"/>
      <c r="F27" s="166">
        <v>7340114.04</v>
      </c>
      <c r="G27" s="167">
        <v>1150732.32</v>
      </c>
    </row>
    <row r="28" spans="1:10" ht="24" x14ac:dyDescent="0.25">
      <c r="A28" s="163"/>
      <c r="B28" s="164" t="s">
        <v>25</v>
      </c>
      <c r="C28" s="165" t="s">
        <v>451</v>
      </c>
      <c r="D28" s="154"/>
      <c r="E28" s="154"/>
      <c r="F28" s="166"/>
      <c r="G28" s="167"/>
    </row>
    <row r="29" spans="1:10" ht="24" x14ac:dyDescent="0.25">
      <c r="A29" s="163"/>
      <c r="B29" s="164" t="s">
        <v>299</v>
      </c>
      <c r="C29" s="165" t="s">
        <v>453</v>
      </c>
      <c r="D29" s="154"/>
      <c r="E29" s="154"/>
      <c r="F29" s="166"/>
      <c r="G29" s="167"/>
    </row>
    <row r="30" spans="1:10" x14ac:dyDescent="0.25">
      <c r="A30" s="163"/>
      <c r="B30" s="164" t="s">
        <v>33</v>
      </c>
      <c r="C30" s="165" t="s">
        <v>455</v>
      </c>
      <c r="D30" s="154"/>
      <c r="E30" s="154"/>
      <c r="F30" s="166"/>
      <c r="G30" s="167"/>
    </row>
    <row r="31" spans="1:10" ht="24" x14ac:dyDescent="0.25">
      <c r="A31" s="486" t="s">
        <v>461</v>
      </c>
      <c r="B31" s="487"/>
      <c r="C31" s="152" t="s">
        <v>467</v>
      </c>
      <c r="D31" s="157">
        <f>D21+D11</f>
        <v>0</v>
      </c>
      <c r="E31" s="157">
        <f>E21+E11</f>
        <v>0</v>
      </c>
      <c r="F31" s="170">
        <f>F21+F11</f>
        <v>11101009.27</v>
      </c>
      <c r="G31" s="171">
        <f>G21+G11</f>
        <v>4126469.4000000004</v>
      </c>
    </row>
    <row r="32" spans="1:10" x14ac:dyDescent="0.25">
      <c r="A32" s="172"/>
      <c r="B32" s="173"/>
      <c r="C32" s="174"/>
      <c r="D32" s="154"/>
      <c r="E32" s="154"/>
      <c r="F32" s="154"/>
      <c r="G32" s="175"/>
    </row>
    <row r="34" spans="1:7" ht="66" customHeight="1" x14ac:dyDescent="0.25">
      <c r="A34" s="488" t="s">
        <v>468</v>
      </c>
      <c r="B34" s="488"/>
      <c r="C34" s="488"/>
      <c r="D34" s="488"/>
      <c r="E34" s="488"/>
      <c r="F34" s="488"/>
      <c r="G34" s="488"/>
    </row>
  </sheetData>
  <mergeCells count="11">
    <mergeCell ref="A2:G2"/>
    <mergeCell ref="A11:B11"/>
    <mergeCell ref="A21:B21"/>
    <mergeCell ref="A31:B31"/>
    <mergeCell ref="A34:G34"/>
    <mergeCell ref="A4:G4"/>
    <mergeCell ref="A6:G6"/>
    <mergeCell ref="A7:G7"/>
    <mergeCell ref="A8:G8"/>
    <mergeCell ref="A9:G9"/>
    <mergeCell ref="A10:C10"/>
  </mergeCells>
  <pageMargins left="0.7" right="0.7" top="0.75" bottom="0.75" header="0.3" footer="0.3"/>
  <pageSetup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3:H60"/>
  <sheetViews>
    <sheetView workbookViewId="0">
      <selection activeCell="A5" sqref="A5:F66"/>
    </sheetView>
  </sheetViews>
  <sheetFormatPr baseColWidth="10" defaultRowHeight="15" customHeight="1" x14ac:dyDescent="0.25"/>
  <cols>
    <col min="1" max="1" width="37" customWidth="1"/>
    <col min="6" max="6" width="13.140625" customWidth="1"/>
  </cols>
  <sheetData>
    <row r="3" spans="1:8" ht="15" customHeight="1" x14ac:dyDescent="0.25">
      <c r="A3" s="485" t="s">
        <v>469</v>
      </c>
      <c r="B3" s="485"/>
      <c r="C3" s="485"/>
      <c r="D3" s="485"/>
      <c r="E3" s="485"/>
      <c r="F3" s="485"/>
    </row>
    <row r="5" spans="1:8" ht="15" customHeight="1" x14ac:dyDescent="0.25">
      <c r="A5" s="498" t="s">
        <v>605</v>
      </c>
      <c r="B5" s="499"/>
      <c r="C5" s="499"/>
      <c r="D5" s="499"/>
      <c r="E5" s="499"/>
      <c r="F5" s="500"/>
    </row>
    <row r="6" spans="1:8" ht="15" customHeight="1" x14ac:dyDescent="0.25">
      <c r="A6" s="501" t="s">
        <v>470</v>
      </c>
      <c r="B6" s="501"/>
      <c r="C6" s="501"/>
      <c r="D6" s="501"/>
      <c r="E6" s="501"/>
      <c r="F6" s="501"/>
    </row>
    <row r="7" spans="1:8" ht="42.75" customHeight="1" x14ac:dyDescent="0.25">
      <c r="A7" s="153"/>
      <c r="B7" s="178" t="s">
        <v>471</v>
      </c>
      <c r="C7" s="178" t="s">
        <v>472</v>
      </c>
      <c r="D7" s="178" t="s">
        <v>473</v>
      </c>
      <c r="E7" s="178" t="s">
        <v>474</v>
      </c>
      <c r="F7" s="178" t="s">
        <v>475</v>
      </c>
    </row>
    <row r="8" spans="1:8" ht="15" customHeight="1" x14ac:dyDescent="0.25">
      <c r="A8" s="180" t="s">
        <v>476</v>
      </c>
      <c r="B8" s="181" t="s">
        <v>431</v>
      </c>
      <c r="C8" s="181" t="s">
        <v>431</v>
      </c>
      <c r="D8" s="181" t="s">
        <v>431</v>
      </c>
      <c r="E8" s="181" t="s">
        <v>431</v>
      </c>
      <c r="F8" s="181" t="s">
        <v>431</v>
      </c>
    </row>
    <row r="9" spans="1:8" ht="28.5" customHeight="1" x14ac:dyDescent="0.25">
      <c r="A9" s="182" t="s">
        <v>477</v>
      </c>
      <c r="B9" s="183"/>
      <c r="C9" s="183"/>
      <c r="D9" s="183"/>
      <c r="E9" s="183"/>
      <c r="F9" s="183"/>
    </row>
    <row r="10" spans="1:8" ht="27.75" customHeight="1" x14ac:dyDescent="0.25">
      <c r="A10" s="182" t="s">
        <v>478</v>
      </c>
      <c r="B10" s="183"/>
      <c r="C10" s="183"/>
      <c r="D10" s="183"/>
      <c r="E10" s="183"/>
      <c r="F10" s="183"/>
    </row>
    <row r="11" spans="1:8" ht="15" customHeight="1" x14ac:dyDescent="0.25">
      <c r="A11" s="180" t="s">
        <v>479</v>
      </c>
      <c r="B11" s="181" t="s">
        <v>431</v>
      </c>
      <c r="C11" s="181" t="s">
        <v>431</v>
      </c>
      <c r="D11" s="181" t="s">
        <v>431</v>
      </c>
      <c r="E11" s="181" t="s">
        <v>431</v>
      </c>
      <c r="F11" s="181" t="s">
        <v>431</v>
      </c>
    </row>
    <row r="12" spans="1:8" ht="15" customHeight="1" x14ac:dyDescent="0.25">
      <c r="A12" s="184" t="s">
        <v>480</v>
      </c>
      <c r="B12" s="183"/>
      <c r="C12" s="183"/>
      <c r="D12" s="183"/>
      <c r="E12" s="183"/>
      <c r="F12" s="183"/>
    </row>
    <row r="13" spans="1:8" ht="15" customHeight="1" x14ac:dyDescent="0.25">
      <c r="A13" s="184" t="s">
        <v>481</v>
      </c>
      <c r="B13" s="183"/>
      <c r="C13" s="183"/>
      <c r="D13" s="183"/>
      <c r="E13" s="183"/>
      <c r="F13" s="183"/>
    </row>
    <row r="14" spans="1:8" ht="15" customHeight="1" x14ac:dyDescent="0.25">
      <c r="A14" s="184" t="s">
        <v>482</v>
      </c>
      <c r="B14" s="183"/>
      <c r="C14" s="183"/>
      <c r="D14" s="183"/>
      <c r="E14" s="183"/>
      <c r="F14" s="183"/>
    </row>
    <row r="15" spans="1:8" ht="15" customHeight="1" x14ac:dyDescent="0.25">
      <c r="A15" s="184" t="s">
        <v>483</v>
      </c>
      <c r="B15" s="183"/>
      <c r="C15" s="183"/>
      <c r="D15" s="183"/>
      <c r="E15" s="183"/>
      <c r="F15" s="183"/>
    </row>
    <row r="16" spans="1:8" ht="15" customHeight="1" x14ac:dyDescent="0.25">
      <c r="A16" s="184" t="s">
        <v>484</v>
      </c>
      <c r="B16" s="183"/>
      <c r="C16" s="183"/>
      <c r="D16" s="183"/>
      <c r="E16" s="183"/>
      <c r="F16" s="183"/>
      <c r="H16" t="s">
        <v>485</v>
      </c>
    </row>
    <row r="17" spans="1:6" ht="15" customHeight="1" x14ac:dyDescent="0.25">
      <c r="A17" s="184" t="s">
        <v>481</v>
      </c>
      <c r="B17" s="183"/>
      <c r="C17" s="183"/>
      <c r="D17" s="183"/>
      <c r="E17" s="183"/>
      <c r="F17" s="183"/>
    </row>
    <row r="18" spans="1:6" ht="15" customHeight="1" x14ac:dyDescent="0.25">
      <c r="A18" s="184" t="s">
        <v>482</v>
      </c>
      <c r="B18" s="183"/>
      <c r="C18" s="183"/>
      <c r="D18" s="183"/>
      <c r="E18" s="183"/>
      <c r="F18" s="183"/>
    </row>
    <row r="19" spans="1:6" ht="15" customHeight="1" x14ac:dyDescent="0.25">
      <c r="A19" s="184" t="s">
        <v>486</v>
      </c>
      <c r="B19" s="183"/>
      <c r="C19" s="183"/>
      <c r="D19" s="183"/>
      <c r="E19" s="183"/>
      <c r="F19" s="183"/>
    </row>
    <row r="20" spans="1:6" ht="15" customHeight="1" x14ac:dyDescent="0.25">
      <c r="A20" s="184" t="s">
        <v>487</v>
      </c>
      <c r="B20" s="181"/>
      <c r="C20" s="181"/>
      <c r="D20" s="181"/>
      <c r="E20" s="181"/>
      <c r="F20" s="181"/>
    </row>
    <row r="21" spans="1:6" ht="29.25" customHeight="1" x14ac:dyDescent="0.25">
      <c r="A21" s="182" t="s">
        <v>488</v>
      </c>
      <c r="B21" s="183"/>
      <c r="C21" s="183"/>
      <c r="D21" s="183"/>
      <c r="E21" s="183"/>
      <c r="F21" s="183"/>
    </row>
    <row r="22" spans="1:6" ht="24" customHeight="1" x14ac:dyDescent="0.25">
      <c r="A22" s="182" t="s">
        <v>489</v>
      </c>
      <c r="B22" s="183"/>
      <c r="C22" s="183"/>
      <c r="D22" s="183"/>
      <c r="E22" s="183"/>
      <c r="F22" s="183"/>
    </row>
    <row r="23" spans="1:6" ht="27.75" customHeight="1" x14ac:dyDescent="0.25">
      <c r="A23" s="182" t="s">
        <v>490</v>
      </c>
      <c r="B23" s="183"/>
      <c r="C23" s="183"/>
      <c r="D23" s="183"/>
      <c r="E23" s="183"/>
      <c r="F23" s="183"/>
    </row>
    <row r="24" spans="1:6" ht="24.75" customHeight="1" x14ac:dyDescent="0.25">
      <c r="A24" s="182" t="s">
        <v>491</v>
      </c>
      <c r="B24" s="183"/>
      <c r="C24" s="183"/>
      <c r="D24" s="183"/>
      <c r="E24" s="183"/>
      <c r="F24" s="183"/>
    </row>
    <row r="25" spans="1:6" ht="24.75" customHeight="1" x14ac:dyDescent="0.25">
      <c r="A25" s="182" t="s">
        <v>492</v>
      </c>
      <c r="B25" s="183"/>
      <c r="C25" s="183"/>
      <c r="D25" s="183"/>
      <c r="E25" s="183"/>
      <c r="F25" s="183"/>
    </row>
    <row r="26" spans="1:6" ht="15" customHeight="1" x14ac:dyDescent="0.25">
      <c r="A26" s="182" t="s">
        <v>493</v>
      </c>
      <c r="B26" s="183"/>
      <c r="C26" s="183"/>
      <c r="D26" s="183"/>
      <c r="E26" s="183"/>
      <c r="F26" s="183"/>
    </row>
    <row r="27" spans="1:6" ht="15" customHeight="1" x14ac:dyDescent="0.25">
      <c r="A27" s="182" t="s">
        <v>494</v>
      </c>
      <c r="B27" s="183"/>
      <c r="C27" s="183"/>
      <c r="D27" s="183"/>
      <c r="E27" s="183"/>
      <c r="F27" s="183"/>
    </row>
    <row r="28" spans="1:6" ht="15" customHeight="1" x14ac:dyDescent="0.25">
      <c r="A28" s="180" t="s">
        <v>495</v>
      </c>
      <c r="B28" s="181" t="s">
        <v>431</v>
      </c>
      <c r="C28" s="181" t="s">
        <v>431</v>
      </c>
      <c r="D28" s="181" t="s">
        <v>431</v>
      </c>
      <c r="E28" s="181" t="s">
        <v>431</v>
      </c>
      <c r="F28" s="181" t="s">
        <v>431</v>
      </c>
    </row>
    <row r="29" spans="1:6" ht="15" customHeight="1" x14ac:dyDescent="0.25">
      <c r="A29" s="182" t="s">
        <v>496</v>
      </c>
      <c r="B29" s="183"/>
      <c r="C29" s="183"/>
      <c r="D29" s="183"/>
      <c r="E29" s="183"/>
      <c r="F29" s="183"/>
    </row>
    <row r="30" spans="1:6" ht="15" customHeight="1" x14ac:dyDescent="0.25">
      <c r="A30" s="180" t="s">
        <v>497</v>
      </c>
      <c r="B30" s="181" t="s">
        <v>431</v>
      </c>
      <c r="C30" s="181" t="s">
        <v>431</v>
      </c>
      <c r="D30" s="181" t="s">
        <v>431</v>
      </c>
      <c r="E30" s="181" t="s">
        <v>431</v>
      </c>
      <c r="F30" s="181" t="s">
        <v>431</v>
      </c>
    </row>
    <row r="31" spans="1:6" ht="15" customHeight="1" x14ac:dyDescent="0.25">
      <c r="A31" s="184" t="s">
        <v>480</v>
      </c>
      <c r="B31" s="183"/>
      <c r="C31" s="183"/>
      <c r="D31" s="183"/>
      <c r="E31" s="183"/>
      <c r="F31" s="183"/>
    </row>
    <row r="32" spans="1:6" ht="15" customHeight="1" x14ac:dyDescent="0.25">
      <c r="A32" s="184" t="s">
        <v>484</v>
      </c>
      <c r="B32" s="183"/>
      <c r="C32" s="183"/>
      <c r="D32" s="183"/>
      <c r="E32" s="183"/>
      <c r="F32" s="183"/>
    </row>
    <row r="33" spans="1:6" ht="15" customHeight="1" x14ac:dyDescent="0.25">
      <c r="A33" s="184" t="s">
        <v>498</v>
      </c>
      <c r="B33" s="183"/>
      <c r="C33" s="183"/>
      <c r="D33" s="183"/>
      <c r="E33" s="183"/>
      <c r="F33" s="183"/>
    </row>
    <row r="34" spans="1:6" ht="15" customHeight="1" x14ac:dyDescent="0.25">
      <c r="A34" s="180" t="s">
        <v>499</v>
      </c>
      <c r="B34" s="181" t="s">
        <v>431</v>
      </c>
      <c r="C34" s="181" t="s">
        <v>431</v>
      </c>
      <c r="D34" s="181" t="s">
        <v>431</v>
      </c>
      <c r="E34" s="181" t="s">
        <v>431</v>
      </c>
      <c r="F34" s="181" t="s">
        <v>431</v>
      </c>
    </row>
    <row r="35" spans="1:6" ht="15" customHeight="1" x14ac:dyDescent="0.25">
      <c r="A35" s="184" t="s">
        <v>500</v>
      </c>
      <c r="B35" s="183"/>
      <c r="C35" s="183"/>
      <c r="D35" s="183"/>
      <c r="E35" s="183"/>
      <c r="F35" s="183"/>
    </row>
    <row r="36" spans="1:6" ht="15" customHeight="1" x14ac:dyDescent="0.25">
      <c r="A36" s="184" t="s">
        <v>501</v>
      </c>
      <c r="B36" s="183"/>
      <c r="C36" s="183"/>
      <c r="D36" s="183"/>
      <c r="E36" s="183"/>
      <c r="F36" s="183"/>
    </row>
    <row r="37" spans="1:6" ht="15" customHeight="1" x14ac:dyDescent="0.25">
      <c r="A37" s="184" t="s">
        <v>502</v>
      </c>
      <c r="B37" s="183"/>
      <c r="C37" s="183"/>
      <c r="D37" s="183"/>
      <c r="E37" s="183"/>
      <c r="F37" s="183"/>
    </row>
    <row r="38" spans="1:6" ht="15" customHeight="1" x14ac:dyDescent="0.25">
      <c r="A38" s="180" t="s">
        <v>503</v>
      </c>
      <c r="B38" s="181" t="s">
        <v>431</v>
      </c>
      <c r="C38" s="181" t="s">
        <v>431</v>
      </c>
      <c r="D38" s="181" t="s">
        <v>431</v>
      </c>
      <c r="E38" s="181" t="s">
        <v>431</v>
      </c>
      <c r="F38" s="181" t="s">
        <v>431</v>
      </c>
    </row>
    <row r="39" spans="1:6" ht="15" customHeight="1" x14ac:dyDescent="0.25">
      <c r="A39" s="180" t="s">
        <v>504</v>
      </c>
      <c r="B39" s="183"/>
      <c r="C39" s="183"/>
      <c r="D39" s="183"/>
      <c r="E39" s="183"/>
      <c r="F39" s="183"/>
    </row>
    <row r="40" spans="1:6" ht="15" customHeight="1" x14ac:dyDescent="0.25">
      <c r="A40" s="182" t="s">
        <v>505</v>
      </c>
      <c r="B40" s="183"/>
      <c r="C40" s="183"/>
      <c r="D40" s="183"/>
      <c r="E40" s="183"/>
      <c r="F40" s="183"/>
    </row>
    <row r="41" spans="1:6" ht="15" customHeight="1" x14ac:dyDescent="0.25">
      <c r="A41" s="184" t="s">
        <v>506</v>
      </c>
      <c r="B41" s="183"/>
      <c r="C41" s="183"/>
      <c r="D41" s="183"/>
      <c r="E41" s="183"/>
      <c r="F41" s="183"/>
    </row>
    <row r="42" spans="1:6" ht="15" customHeight="1" x14ac:dyDescent="0.25">
      <c r="A42" s="184" t="s">
        <v>507</v>
      </c>
      <c r="B42" s="183"/>
      <c r="C42" s="183"/>
      <c r="D42" s="183"/>
      <c r="E42" s="183"/>
      <c r="F42" s="183"/>
    </row>
    <row r="43" spans="1:6" ht="39.75" customHeight="1" x14ac:dyDescent="0.25">
      <c r="A43" s="155" t="s">
        <v>508</v>
      </c>
      <c r="B43" s="181" t="s">
        <v>431</v>
      </c>
      <c r="C43" s="181" t="s">
        <v>431</v>
      </c>
      <c r="D43" s="181" t="s">
        <v>431</v>
      </c>
      <c r="E43" s="181" t="s">
        <v>431</v>
      </c>
      <c r="F43" s="181" t="s">
        <v>431</v>
      </c>
    </row>
    <row r="44" spans="1:6" ht="15" customHeight="1" x14ac:dyDescent="0.25">
      <c r="A44" s="184" t="s">
        <v>506</v>
      </c>
      <c r="B44" s="183"/>
      <c r="C44" s="183"/>
      <c r="D44" s="183"/>
      <c r="E44" s="183"/>
      <c r="F44" s="183"/>
    </row>
    <row r="45" spans="1:6" ht="15" customHeight="1" x14ac:dyDescent="0.25">
      <c r="A45" s="184" t="s">
        <v>509</v>
      </c>
      <c r="B45" s="183"/>
      <c r="C45" s="183"/>
      <c r="D45" s="183"/>
      <c r="E45" s="183"/>
      <c r="F45" s="183"/>
    </row>
    <row r="46" spans="1:6" ht="15" customHeight="1" x14ac:dyDescent="0.25">
      <c r="A46" s="180" t="s">
        <v>510</v>
      </c>
      <c r="B46" s="181" t="s">
        <v>431</v>
      </c>
      <c r="C46" s="181" t="s">
        <v>431</v>
      </c>
      <c r="D46" s="181" t="s">
        <v>431</v>
      </c>
      <c r="E46" s="181" t="s">
        <v>431</v>
      </c>
      <c r="F46" s="181" t="s">
        <v>431</v>
      </c>
    </row>
    <row r="47" spans="1:6" ht="15" customHeight="1" x14ac:dyDescent="0.25">
      <c r="A47" s="184" t="s">
        <v>506</v>
      </c>
      <c r="B47" s="183"/>
      <c r="C47" s="183"/>
      <c r="D47" s="183"/>
      <c r="E47" s="183"/>
      <c r="F47" s="183"/>
    </row>
    <row r="48" spans="1:6" ht="15" customHeight="1" x14ac:dyDescent="0.25">
      <c r="A48" s="184" t="s">
        <v>509</v>
      </c>
      <c r="B48" s="183"/>
      <c r="C48" s="183"/>
      <c r="D48" s="183"/>
      <c r="E48" s="183"/>
      <c r="F48" s="183"/>
    </row>
    <row r="49" spans="1:7" ht="15" customHeight="1" x14ac:dyDescent="0.25">
      <c r="A49" s="184" t="s">
        <v>511</v>
      </c>
      <c r="B49" s="183"/>
      <c r="C49" s="183"/>
      <c r="D49" s="183"/>
      <c r="E49" s="183"/>
      <c r="F49" s="183"/>
    </row>
    <row r="50" spans="1:7" ht="15" customHeight="1" x14ac:dyDescent="0.25">
      <c r="A50" s="180" t="s">
        <v>512</v>
      </c>
      <c r="B50" s="181" t="s">
        <v>431</v>
      </c>
      <c r="C50" s="181" t="s">
        <v>431</v>
      </c>
      <c r="D50" s="181" t="s">
        <v>431</v>
      </c>
      <c r="E50" s="181" t="s">
        <v>431</v>
      </c>
      <c r="F50" s="181" t="s">
        <v>431</v>
      </c>
    </row>
    <row r="51" spans="1:7" ht="15" customHeight="1" x14ac:dyDescent="0.25">
      <c r="A51" s="184" t="s">
        <v>506</v>
      </c>
      <c r="B51" s="183"/>
      <c r="C51" s="183"/>
      <c r="D51" s="183"/>
      <c r="E51" s="183"/>
      <c r="F51" s="183"/>
    </row>
    <row r="52" spans="1:7" ht="15" customHeight="1" x14ac:dyDescent="0.25">
      <c r="A52" s="184" t="s">
        <v>509</v>
      </c>
      <c r="B52" s="183"/>
      <c r="C52" s="183"/>
      <c r="D52" s="183"/>
      <c r="E52" s="183"/>
      <c r="F52" s="183"/>
    </row>
    <row r="53" spans="1:7" ht="15" customHeight="1" x14ac:dyDescent="0.25">
      <c r="A53" s="180" t="s">
        <v>513</v>
      </c>
      <c r="B53" s="181" t="s">
        <v>431</v>
      </c>
      <c r="C53" s="181" t="s">
        <v>431</v>
      </c>
      <c r="D53" s="181" t="s">
        <v>431</v>
      </c>
      <c r="E53" s="181" t="s">
        <v>431</v>
      </c>
      <c r="F53" s="181" t="s">
        <v>431</v>
      </c>
    </row>
    <row r="54" spans="1:7" ht="15" customHeight="1" x14ac:dyDescent="0.25">
      <c r="A54" s="184" t="s">
        <v>514</v>
      </c>
      <c r="B54" s="183"/>
      <c r="C54" s="183"/>
      <c r="D54" s="183"/>
      <c r="E54" s="183"/>
      <c r="F54" s="183"/>
    </row>
    <row r="55" spans="1:7" ht="15" customHeight="1" x14ac:dyDescent="0.25">
      <c r="A55" s="184" t="s">
        <v>515</v>
      </c>
      <c r="B55" s="183"/>
      <c r="C55" s="183"/>
      <c r="D55" s="183"/>
      <c r="E55" s="183"/>
      <c r="F55" s="183"/>
    </row>
    <row r="56" spans="1:7" ht="15" customHeight="1" x14ac:dyDescent="0.25">
      <c r="A56" s="180" t="s">
        <v>516</v>
      </c>
      <c r="B56" s="181" t="s">
        <v>431</v>
      </c>
      <c r="C56" s="181" t="s">
        <v>431</v>
      </c>
      <c r="D56" s="181" t="s">
        <v>431</v>
      </c>
      <c r="E56" s="181" t="s">
        <v>431</v>
      </c>
      <c r="F56" s="181" t="s">
        <v>431</v>
      </c>
    </row>
    <row r="57" spans="1:7" ht="15" customHeight="1" x14ac:dyDescent="0.25">
      <c r="A57" s="185" t="s">
        <v>517</v>
      </c>
      <c r="B57" s="183"/>
      <c r="C57" s="183"/>
      <c r="D57" s="183"/>
      <c r="E57" s="183"/>
      <c r="F57" s="183"/>
    </row>
    <row r="58" spans="1:7" ht="15" customHeight="1" x14ac:dyDescent="0.25">
      <c r="A58" s="185" t="s">
        <v>518</v>
      </c>
      <c r="B58" s="183"/>
      <c r="C58" s="183"/>
      <c r="D58" s="183"/>
      <c r="E58" s="183"/>
      <c r="F58" s="183"/>
    </row>
    <row r="60" spans="1:7" ht="63" customHeight="1" x14ac:dyDescent="0.25">
      <c r="A60" s="468" t="s">
        <v>519</v>
      </c>
      <c r="B60" s="468"/>
      <c r="C60" s="468"/>
      <c r="D60" s="468"/>
      <c r="E60" s="468"/>
      <c r="F60" s="468"/>
      <c r="G60" s="186"/>
    </row>
  </sheetData>
  <mergeCells count="4">
    <mergeCell ref="A3:F3"/>
    <mergeCell ref="A5:F5"/>
    <mergeCell ref="A6:F6"/>
    <mergeCell ref="A60:F60"/>
  </mergeCells>
  <pageMargins left="0.70866141732283472" right="0.70866141732283472" top="0.74803149606299213" bottom="0.74803149606299213" header="0.31496062992125984" footer="0.31496062992125984"/>
  <pageSetup scale="90"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3:I20"/>
  <sheetViews>
    <sheetView workbookViewId="0">
      <selection activeCell="I14" sqref="I14"/>
    </sheetView>
  </sheetViews>
  <sheetFormatPr baseColWidth="10" defaultRowHeight="15" x14ac:dyDescent="0.25"/>
  <cols>
    <col min="2" max="2" width="14.42578125" customWidth="1"/>
    <col min="3" max="4" width="13.5703125" customWidth="1"/>
    <col min="5" max="5" width="14.5703125" customWidth="1"/>
    <col min="6" max="6" width="13.28515625" customWidth="1"/>
    <col min="7" max="7" width="18.7109375" customWidth="1"/>
  </cols>
  <sheetData>
    <row r="3" spans="2:9" x14ac:dyDescent="0.25">
      <c r="B3" s="485" t="s">
        <v>520</v>
      </c>
      <c r="C3" s="485"/>
      <c r="D3" s="485"/>
      <c r="E3" s="485"/>
      <c r="F3" s="485"/>
      <c r="G3" s="485"/>
    </row>
    <row r="4" spans="2:9" x14ac:dyDescent="0.25">
      <c r="B4" s="502" t="s">
        <v>603</v>
      </c>
      <c r="C4" s="502"/>
      <c r="D4" s="502"/>
      <c r="E4" s="502"/>
      <c r="F4" s="502"/>
      <c r="G4" s="502"/>
      <c r="H4" s="179"/>
    </row>
    <row r="5" spans="2:9" x14ac:dyDescent="0.25">
      <c r="B5" s="485" t="s">
        <v>521</v>
      </c>
      <c r="C5" s="485"/>
      <c r="D5" s="485"/>
      <c r="E5" s="485"/>
      <c r="F5" s="485"/>
      <c r="G5" s="485"/>
    </row>
    <row r="7" spans="2:9" ht="27" customHeight="1" x14ac:dyDescent="0.25">
      <c r="B7" s="503" t="s">
        <v>522</v>
      </c>
      <c r="C7" s="503"/>
      <c r="D7" s="187" t="s">
        <v>523</v>
      </c>
      <c r="E7" s="188"/>
      <c r="F7" s="188"/>
      <c r="G7" s="189">
        <v>0</v>
      </c>
    </row>
    <row r="8" spans="2:9" ht="30.75" customHeight="1" x14ac:dyDescent="0.25">
      <c r="B8" s="504" t="s">
        <v>524</v>
      </c>
      <c r="C8" s="504"/>
      <c r="D8" s="504" t="s">
        <v>525</v>
      </c>
      <c r="E8" s="504"/>
      <c r="F8" s="504"/>
      <c r="G8" s="504"/>
    </row>
    <row r="9" spans="2:9" ht="15.75" x14ac:dyDescent="0.25">
      <c r="B9" s="505"/>
      <c r="C9" s="505"/>
      <c r="D9" s="505"/>
      <c r="E9" s="505"/>
      <c r="F9" s="505"/>
      <c r="G9" s="505"/>
    </row>
    <row r="10" spans="2:9" ht="23.25" customHeight="1" x14ac:dyDescent="0.25">
      <c r="B10" s="503" t="s">
        <v>526</v>
      </c>
      <c r="C10" s="503"/>
      <c r="D10" s="187" t="s">
        <v>523</v>
      </c>
      <c r="E10" s="188"/>
      <c r="F10" s="188"/>
      <c r="G10" s="189">
        <v>0</v>
      </c>
    </row>
    <row r="11" spans="2:9" ht="32.25" customHeight="1" x14ac:dyDescent="0.25">
      <c r="B11" s="504" t="s">
        <v>524</v>
      </c>
      <c r="C11" s="504"/>
      <c r="D11" s="504" t="s">
        <v>525</v>
      </c>
      <c r="E11" s="504"/>
      <c r="F11" s="504"/>
      <c r="G11" s="504"/>
    </row>
    <row r="12" spans="2:9" ht="15.75" x14ac:dyDescent="0.25">
      <c r="B12" s="505"/>
      <c r="C12" s="505"/>
      <c r="D12" s="505"/>
      <c r="E12" s="505"/>
      <c r="F12" s="505"/>
      <c r="G12" s="505"/>
    </row>
    <row r="13" spans="2:9" ht="23.25" customHeight="1" x14ac:dyDescent="0.25">
      <c r="B13" s="503" t="s">
        <v>527</v>
      </c>
      <c r="C13" s="503"/>
      <c r="D13" s="187" t="s">
        <v>523</v>
      </c>
      <c r="E13" s="188"/>
      <c r="F13" s="188"/>
      <c r="G13" s="189">
        <v>0</v>
      </c>
      <c r="I13" s="190"/>
    </row>
    <row r="14" spans="2:9" ht="31.5" customHeight="1" x14ac:dyDescent="0.25">
      <c r="B14" s="504" t="s">
        <v>524</v>
      </c>
      <c r="C14" s="504"/>
      <c r="D14" s="504" t="s">
        <v>525</v>
      </c>
      <c r="E14" s="504"/>
      <c r="F14" s="504"/>
      <c r="G14" s="504"/>
    </row>
    <row r="15" spans="2:9" ht="15.75" x14ac:dyDescent="0.25">
      <c r="B15" s="505"/>
      <c r="C15" s="505"/>
      <c r="D15" s="505"/>
      <c r="E15" s="505"/>
      <c r="F15" s="505"/>
      <c r="G15" s="505"/>
    </row>
    <row r="17" spans="2:7" ht="15.75" x14ac:dyDescent="0.25">
      <c r="B17" s="191" t="s">
        <v>528</v>
      </c>
      <c r="D17" s="191" t="s">
        <v>529</v>
      </c>
    </row>
    <row r="20" spans="2:7" ht="30.75" customHeight="1" x14ac:dyDescent="0.25">
      <c r="B20" s="467" t="s">
        <v>530</v>
      </c>
      <c r="C20" s="467"/>
      <c r="D20" s="467"/>
      <c r="E20" s="467"/>
      <c r="F20" s="467"/>
      <c r="G20" s="467"/>
    </row>
  </sheetData>
  <mergeCells count="19">
    <mergeCell ref="B20:G20"/>
    <mergeCell ref="B9:C9"/>
    <mergeCell ref="D9:G9"/>
    <mergeCell ref="B10:C10"/>
    <mergeCell ref="B11:C11"/>
    <mergeCell ref="D11:G11"/>
    <mergeCell ref="B12:C12"/>
    <mergeCell ref="D12:G12"/>
    <mergeCell ref="B13:C13"/>
    <mergeCell ref="B14:C14"/>
    <mergeCell ref="D14:G14"/>
    <mergeCell ref="B15:C15"/>
    <mergeCell ref="D15:G15"/>
    <mergeCell ref="B3:G3"/>
    <mergeCell ref="B4:G4"/>
    <mergeCell ref="B5:G5"/>
    <mergeCell ref="B7:C7"/>
    <mergeCell ref="B8:C8"/>
    <mergeCell ref="D8:G8"/>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vt:i4>
      </vt:variant>
    </vt:vector>
  </HeadingPairs>
  <TitlesOfParts>
    <vt:vector size="14" baseType="lpstr">
      <vt:lpstr>Art 1-12 (2)</vt:lpstr>
      <vt:lpstr>Art 13-14</vt:lpstr>
      <vt:lpstr>Art 15-16</vt:lpstr>
      <vt:lpstr>Art. 17</vt:lpstr>
      <vt:lpstr>Art. 18-19</vt:lpstr>
      <vt:lpstr>anexo 1</vt:lpstr>
      <vt:lpstr>ANEXO  II</vt:lpstr>
      <vt:lpstr>ANEXO III</vt:lpstr>
      <vt:lpstr>ANEXO IV</vt:lpstr>
      <vt:lpstr>ANEXO V</vt:lpstr>
      <vt:lpstr>ANEXO VI</vt:lpstr>
      <vt:lpstr>'ANEXO V'!Área_de_impresión</vt:lpstr>
      <vt:lpstr>'Art 13-14'!Área_de_impresión</vt:lpstr>
      <vt:lpstr>'ANEXO V'!Títulos_a_imprimir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GUADALUPE.SANCHEZ</dc:creator>
  <cp:lastModifiedBy>Bety</cp:lastModifiedBy>
  <cp:lastPrinted>2023-12-10T05:57:16Z</cp:lastPrinted>
  <dcterms:created xsi:type="dcterms:W3CDTF">2017-11-28T15:17:13Z</dcterms:created>
  <dcterms:modified xsi:type="dcterms:W3CDTF">2024-05-26T05:27:02Z</dcterms:modified>
</cp:coreProperties>
</file>